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6.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7.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8.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9.xml" ContentType="application/vnd.openxmlformats-officedocument.drawingml.chart+xml"/>
  <Override PartName="/xl/drawings/drawing16.xml" ContentType="application/vnd.openxmlformats-officedocument.drawing+xml"/>
  <Override PartName="/xl/charts/chart10.xml" ContentType="application/vnd.openxmlformats-officedocument.drawingml.chart+xml"/>
  <Override PartName="/xl/drawings/drawing17.xml" ContentType="application/vnd.openxmlformats-officedocument.drawing+xml"/>
  <Override PartName="/xl/charts/chart11.xml" ContentType="application/vnd.openxmlformats-officedocument.drawingml.chart+xml"/>
  <Override PartName="/xl/theme/themeOverride2.xml" ContentType="application/vnd.openxmlformats-officedocument.themeOverride+xml"/>
  <Override PartName="/xl/drawings/drawing18.xml" ContentType="application/vnd.openxmlformats-officedocument.drawing+xml"/>
  <Override PartName="/xl/charts/chart12.xml" ContentType="application/vnd.openxmlformats-officedocument.drawingml.chart+xml"/>
  <Override PartName="/xl/theme/themeOverride3.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Override PartName="/xl/charts/colors3.xml" ContentType="application/vnd.ms-office.chartcolorstyle+xml"/>
  <Override PartName="/xl/charts/style3.xml" ContentType="application/vnd.ms-office.chartstyle+xml"/>
  <Override PartName="/xl/charts/colors4.xml" ContentType="application/vnd.ms-office.chartcolorstyle+xml"/>
  <Override PartName="/xl/charts/style4.xml" ContentType="application/vnd.ms-office.chartstyle+xml"/>
  <Override PartName="/xl/charts/colors5.xml" ContentType="application/vnd.ms-office.chartcolorstyle+xml"/>
  <Override PartName="/xl/charts/style5.xml" ContentType="application/vnd.ms-office.chartstyle+xml"/>
  <Override PartName="/xl/charts/colors6.xml" ContentType="application/vnd.ms-office.chartcolorstyle+xml"/>
  <Override PartName="/xl/charts/style6.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hidePivotFieldList="1"/>
  <bookViews>
    <workbookView xWindow="0" yWindow="0" windowWidth="6045" windowHeight="4290" firstSheet="6" activeTab="13"/>
  </bookViews>
  <sheets>
    <sheet name="Figure 1" sheetId="15" r:id="rId1"/>
    <sheet name="Figure 2" sheetId="16" r:id="rId2"/>
    <sheet name="Figure 3" sheetId="17" r:id="rId3"/>
    <sheet name="Figure 4.1" sheetId="23" r:id="rId4"/>
    <sheet name="Figure 4.2" sheetId="28" r:id="rId5"/>
    <sheet name="Figure 4.3" sheetId="29" r:id="rId6"/>
    <sheet name="Figure 4.4" sheetId="30" r:id="rId7"/>
    <sheet name="Figure 4.5" sheetId="27" r:id="rId8"/>
    <sheet name="Figure 5" sheetId="18" r:id="rId9"/>
    <sheet name="Figure 5.1" sheetId="26" r:id="rId10"/>
    <sheet name="Figure 6" sheetId="19" r:id="rId11"/>
    <sheet name="Figure 6.1" sheetId="25" r:id="rId12"/>
    <sheet name="Figure 7" sheetId="22" r:id="rId13"/>
    <sheet name="Méthodologie" sheetId="20" r:id="rId14"/>
    <sheet name="Bibliographie" sheetId="21" r:id="rId15"/>
    <sheet name="comparaison 2019-2020" sheetId="2" state="hidden" r:id="rId16"/>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54" i="30" l="1"/>
  <c r="U54" i="30"/>
  <c r="J54" i="30"/>
  <c r="K54" i="30" s="1"/>
  <c r="T53" i="30"/>
  <c r="S53" i="30"/>
  <c r="R53" i="30"/>
  <c r="Q53" i="30"/>
  <c r="I53" i="30"/>
  <c r="H53" i="30"/>
  <c r="G53" i="30"/>
  <c r="F53" i="30"/>
  <c r="V52" i="30"/>
  <c r="U52" i="30"/>
  <c r="U2" i="30" s="1"/>
  <c r="J52" i="30"/>
  <c r="J2" i="30" s="1"/>
  <c r="T51" i="30"/>
  <c r="S51" i="30"/>
  <c r="R51" i="30"/>
  <c r="Q51" i="30"/>
  <c r="I51" i="30"/>
  <c r="H51" i="30"/>
  <c r="G51" i="30"/>
  <c r="F51" i="30"/>
  <c r="K50" i="30"/>
  <c r="V49" i="30"/>
  <c r="K49" i="30"/>
  <c r="V48" i="30"/>
  <c r="U48" i="30"/>
  <c r="Y48" i="30" s="1"/>
  <c r="J48" i="30"/>
  <c r="K48" i="30" s="1"/>
  <c r="V47" i="30"/>
  <c r="K47" i="30"/>
  <c r="V46" i="30"/>
  <c r="U46" i="30"/>
  <c r="Y46" i="30" s="1"/>
  <c r="J46" i="30"/>
  <c r="K46" i="30" s="1"/>
  <c r="V45" i="30"/>
  <c r="K45" i="30"/>
  <c r="V44" i="30"/>
  <c r="U44" i="30"/>
  <c r="Y44" i="30" s="1"/>
  <c r="J44" i="30"/>
  <c r="K44" i="30" s="1"/>
  <c r="K43" i="30"/>
  <c r="Y42" i="30"/>
  <c r="V42" i="30"/>
  <c r="U42" i="30"/>
  <c r="J42" i="30"/>
  <c r="K42" i="30" s="1"/>
  <c r="K41" i="30"/>
  <c r="V40" i="30"/>
  <c r="U40" i="30"/>
  <c r="Y40" i="30" s="1"/>
  <c r="J40" i="30"/>
  <c r="K40" i="30" s="1"/>
  <c r="V38" i="30"/>
  <c r="U38" i="30"/>
  <c r="J38" i="30"/>
  <c r="K38" i="30" s="1"/>
  <c r="T37" i="30"/>
  <c r="S37" i="30"/>
  <c r="R37" i="30"/>
  <c r="Q37" i="30"/>
  <c r="I37" i="30"/>
  <c r="H37" i="30"/>
  <c r="G37" i="30"/>
  <c r="F37" i="30"/>
  <c r="V36" i="30"/>
  <c r="U36" i="30"/>
  <c r="J36" i="30"/>
  <c r="K36" i="30" s="1"/>
  <c r="T35" i="30"/>
  <c r="S35" i="30"/>
  <c r="R35" i="30"/>
  <c r="Q35" i="30"/>
  <c r="I35" i="30"/>
  <c r="H35" i="30"/>
  <c r="G35" i="30"/>
  <c r="F35" i="30"/>
  <c r="V34" i="30"/>
  <c r="U34" i="30"/>
  <c r="J34" i="30"/>
  <c r="K34" i="30" s="1"/>
  <c r="T33" i="30"/>
  <c r="S33" i="30"/>
  <c r="U33" i="30" s="1"/>
  <c r="R33" i="30"/>
  <c r="Q33" i="30"/>
  <c r="I33" i="30"/>
  <c r="H33" i="30"/>
  <c r="G33" i="30"/>
  <c r="F33" i="30"/>
  <c r="V32" i="30"/>
  <c r="U32" i="30"/>
  <c r="J32" i="30"/>
  <c r="K32" i="30" s="1"/>
  <c r="T31" i="30"/>
  <c r="S31" i="30"/>
  <c r="U31" i="30" s="1"/>
  <c r="Y31" i="30" s="1"/>
  <c r="R31" i="30"/>
  <c r="Q31" i="30"/>
  <c r="I31" i="30"/>
  <c r="H31" i="30"/>
  <c r="G31" i="30"/>
  <c r="F31" i="30"/>
  <c r="K30" i="30"/>
  <c r="V29" i="30"/>
  <c r="U29" i="30"/>
  <c r="J29" i="30"/>
  <c r="K29" i="30" s="1"/>
  <c r="T28" i="30"/>
  <c r="S28" i="30"/>
  <c r="R28" i="30"/>
  <c r="Q28" i="30"/>
  <c r="I28" i="30"/>
  <c r="H28" i="30"/>
  <c r="G28" i="30"/>
  <c r="F28" i="30"/>
  <c r="V27" i="30"/>
  <c r="U27" i="30"/>
  <c r="K27" i="30"/>
  <c r="J27" i="30"/>
  <c r="T26" i="30"/>
  <c r="S26" i="30"/>
  <c r="U26" i="30" s="1"/>
  <c r="R26" i="30"/>
  <c r="Q26" i="30"/>
  <c r="I26" i="30"/>
  <c r="H26" i="30"/>
  <c r="G26" i="30"/>
  <c r="F26" i="30"/>
  <c r="K25" i="30"/>
  <c r="V24" i="30"/>
  <c r="U24" i="30"/>
  <c r="J24" i="30"/>
  <c r="K24" i="30" s="1"/>
  <c r="T23" i="30"/>
  <c r="S23" i="30"/>
  <c r="R23" i="30"/>
  <c r="Q23" i="30"/>
  <c r="I23" i="30"/>
  <c r="H23" i="30"/>
  <c r="G23" i="30"/>
  <c r="F23" i="30"/>
  <c r="U67" i="29"/>
  <c r="J67" i="29"/>
  <c r="K67" i="29" s="1"/>
  <c r="T66" i="29"/>
  <c r="S66" i="29"/>
  <c r="R66" i="29"/>
  <c r="Q66" i="29"/>
  <c r="I66" i="29"/>
  <c r="H66" i="29"/>
  <c r="G66" i="29"/>
  <c r="F66" i="29"/>
  <c r="U65" i="29"/>
  <c r="U2" i="29" s="1"/>
  <c r="K65" i="29"/>
  <c r="J65" i="29"/>
  <c r="T64" i="29"/>
  <c r="S64" i="29"/>
  <c r="R64" i="29"/>
  <c r="Q64" i="29"/>
  <c r="I64" i="29"/>
  <c r="H64" i="29"/>
  <c r="G64" i="29"/>
  <c r="F64" i="29"/>
  <c r="K63" i="29"/>
  <c r="K62" i="29"/>
  <c r="U61" i="29"/>
  <c r="Y61" i="29" s="1"/>
  <c r="J61" i="29"/>
  <c r="X61" i="29" s="1"/>
  <c r="K60" i="29"/>
  <c r="U59" i="29"/>
  <c r="Y59" i="29" s="1"/>
  <c r="J59" i="29"/>
  <c r="X59" i="29" s="1"/>
  <c r="K58" i="29"/>
  <c r="U57" i="29"/>
  <c r="Y57" i="29" s="1"/>
  <c r="J57" i="29"/>
  <c r="X57" i="29" s="1"/>
  <c r="K56" i="29"/>
  <c r="U55" i="29"/>
  <c r="Y55" i="29" s="1"/>
  <c r="K55" i="29"/>
  <c r="J55" i="29"/>
  <c r="X55" i="29" s="1"/>
  <c r="K54" i="29"/>
  <c r="U53" i="29"/>
  <c r="Y53" i="29" s="1"/>
  <c r="J53" i="29"/>
  <c r="K53" i="29" s="1"/>
  <c r="U51" i="29"/>
  <c r="J51" i="29"/>
  <c r="K51" i="29" s="1"/>
  <c r="T50" i="29"/>
  <c r="S50" i="29"/>
  <c r="R50" i="29"/>
  <c r="Q50" i="29"/>
  <c r="I50" i="29"/>
  <c r="H50" i="29"/>
  <c r="J50" i="29" s="1"/>
  <c r="G50" i="29"/>
  <c r="F50" i="29"/>
  <c r="U49" i="29"/>
  <c r="J49" i="29"/>
  <c r="K49" i="29" s="1"/>
  <c r="T48" i="29"/>
  <c r="S48" i="29"/>
  <c r="U48" i="29" s="1"/>
  <c r="Y48" i="29" s="1"/>
  <c r="R48" i="29"/>
  <c r="Q48" i="29"/>
  <c r="I48" i="29"/>
  <c r="H48" i="29"/>
  <c r="G48" i="29"/>
  <c r="F48" i="29"/>
  <c r="U47" i="29"/>
  <c r="J47" i="29"/>
  <c r="K47" i="29" s="1"/>
  <c r="T46" i="29"/>
  <c r="S46" i="29"/>
  <c r="R46" i="29"/>
  <c r="Q46" i="29"/>
  <c r="I46" i="29"/>
  <c r="H46" i="29"/>
  <c r="G46" i="29"/>
  <c r="F46" i="29"/>
  <c r="U45" i="29"/>
  <c r="J45" i="29"/>
  <c r="K45" i="29" s="1"/>
  <c r="T44" i="29"/>
  <c r="S44" i="29"/>
  <c r="R44" i="29"/>
  <c r="Q44" i="29"/>
  <c r="I44" i="29"/>
  <c r="H44" i="29"/>
  <c r="G44" i="29"/>
  <c r="F44" i="29"/>
  <c r="K43" i="29"/>
  <c r="U42" i="29"/>
  <c r="J42" i="29"/>
  <c r="K42" i="29" s="1"/>
  <c r="T41" i="29"/>
  <c r="U41" i="29" s="1"/>
  <c r="S41" i="29"/>
  <c r="R41" i="29"/>
  <c r="Q41" i="29"/>
  <c r="I41" i="29"/>
  <c r="H41" i="29"/>
  <c r="G41" i="29"/>
  <c r="F41" i="29"/>
  <c r="U40" i="29"/>
  <c r="J40" i="29"/>
  <c r="K40" i="29" s="1"/>
  <c r="T39" i="29"/>
  <c r="S39" i="29"/>
  <c r="R39" i="29"/>
  <c r="Q39" i="29"/>
  <c r="I39" i="29"/>
  <c r="H39" i="29"/>
  <c r="G39" i="29"/>
  <c r="F39" i="29"/>
  <c r="K38" i="29"/>
  <c r="U37" i="29"/>
  <c r="J37" i="29"/>
  <c r="K37" i="29" s="1"/>
  <c r="T36" i="29"/>
  <c r="S36" i="29"/>
  <c r="R36" i="29"/>
  <c r="Q36" i="29"/>
  <c r="I36" i="29"/>
  <c r="H36" i="29"/>
  <c r="G36" i="29"/>
  <c r="F36" i="29"/>
  <c r="V63" i="28"/>
  <c r="U63" i="28"/>
  <c r="J63" i="28"/>
  <c r="K63" i="28" s="1"/>
  <c r="T62" i="28"/>
  <c r="S62" i="28"/>
  <c r="R62" i="28"/>
  <c r="Q62" i="28"/>
  <c r="I62" i="28"/>
  <c r="H62" i="28"/>
  <c r="G62" i="28"/>
  <c r="F62" i="28"/>
  <c r="V61" i="28"/>
  <c r="U61" i="28"/>
  <c r="U2" i="28" s="1"/>
  <c r="J61" i="28"/>
  <c r="K61" i="28" s="1"/>
  <c r="T60" i="28"/>
  <c r="S60" i="28"/>
  <c r="R60" i="28"/>
  <c r="Q60" i="28"/>
  <c r="I60" i="28"/>
  <c r="H60" i="28"/>
  <c r="G60" i="28"/>
  <c r="F60" i="28"/>
  <c r="K59" i="28"/>
  <c r="V58" i="28"/>
  <c r="K58" i="28"/>
  <c r="V57" i="28"/>
  <c r="U57" i="28"/>
  <c r="Y57" i="28" s="1"/>
  <c r="J57" i="28"/>
  <c r="X57" i="28" s="1"/>
  <c r="V56" i="28"/>
  <c r="K56" i="28"/>
  <c r="V55" i="28"/>
  <c r="U55" i="28"/>
  <c r="Y55" i="28" s="1"/>
  <c r="J55" i="28"/>
  <c r="X55" i="28" s="1"/>
  <c r="V54" i="28"/>
  <c r="K54" i="28"/>
  <c r="V53" i="28"/>
  <c r="U53" i="28"/>
  <c r="Y53" i="28" s="1"/>
  <c r="J53" i="28"/>
  <c r="X53" i="28" s="1"/>
  <c r="K52" i="28"/>
  <c r="V51" i="28"/>
  <c r="U51" i="28"/>
  <c r="Y51" i="28" s="1"/>
  <c r="K51" i="28"/>
  <c r="J51" i="28"/>
  <c r="X51" i="28" s="1"/>
  <c r="K50" i="28"/>
  <c r="V49" i="28"/>
  <c r="U49" i="28"/>
  <c r="Y49" i="28" s="1"/>
  <c r="J49" i="28"/>
  <c r="X49" i="28" s="1"/>
  <c r="V47" i="28"/>
  <c r="U47" i="28"/>
  <c r="J47" i="28"/>
  <c r="K47" i="28" s="1"/>
  <c r="T46" i="28"/>
  <c r="S46" i="28"/>
  <c r="U46" i="28" s="1"/>
  <c r="Y46" i="28" s="1"/>
  <c r="R46" i="28"/>
  <c r="Q46" i="28"/>
  <c r="I46" i="28"/>
  <c r="H46" i="28"/>
  <c r="G46" i="28"/>
  <c r="F46" i="28"/>
  <c r="V45" i="28"/>
  <c r="U45" i="28"/>
  <c r="J45" i="28"/>
  <c r="K45" i="28" s="1"/>
  <c r="T44" i="28"/>
  <c r="S44" i="28"/>
  <c r="R44" i="28"/>
  <c r="Q44" i="28"/>
  <c r="I44" i="28"/>
  <c r="H44" i="28"/>
  <c r="G44" i="28"/>
  <c r="F44" i="28"/>
  <c r="V43" i="28"/>
  <c r="U43" i="28"/>
  <c r="J43" i="28"/>
  <c r="K43" i="28" s="1"/>
  <c r="T42" i="28"/>
  <c r="S42" i="28"/>
  <c r="R42" i="28"/>
  <c r="Q42" i="28"/>
  <c r="I42" i="28"/>
  <c r="H42" i="28"/>
  <c r="G42" i="28"/>
  <c r="F42" i="28"/>
  <c r="V41" i="28"/>
  <c r="U41" i="28"/>
  <c r="J41" i="28"/>
  <c r="K41" i="28" s="1"/>
  <c r="T40" i="28"/>
  <c r="S40" i="28"/>
  <c r="R40" i="28"/>
  <c r="Q40" i="28"/>
  <c r="I40" i="28"/>
  <c r="H40" i="28"/>
  <c r="G40" i="28"/>
  <c r="F40" i="28"/>
  <c r="K39" i="28"/>
  <c r="V38" i="28"/>
  <c r="U38" i="28"/>
  <c r="J38" i="28"/>
  <c r="K38" i="28" s="1"/>
  <c r="T37" i="28"/>
  <c r="U37" i="28" s="1"/>
  <c r="S37" i="28"/>
  <c r="R37" i="28"/>
  <c r="Q37" i="28"/>
  <c r="I37" i="28"/>
  <c r="H37" i="28"/>
  <c r="G37" i="28"/>
  <c r="F37" i="28"/>
  <c r="V36" i="28"/>
  <c r="U36" i="28"/>
  <c r="J36" i="28"/>
  <c r="K36" i="28" s="1"/>
  <c r="T35" i="28"/>
  <c r="S35" i="28"/>
  <c r="R35" i="28"/>
  <c r="Q35" i="28"/>
  <c r="I35" i="28"/>
  <c r="H35" i="28"/>
  <c r="G35" i="28"/>
  <c r="F35" i="28"/>
  <c r="K34" i="28"/>
  <c r="V33" i="28"/>
  <c r="U33" i="28"/>
  <c r="J33" i="28"/>
  <c r="K33" i="28" s="1"/>
  <c r="T32" i="28"/>
  <c r="S32" i="28"/>
  <c r="R32" i="28"/>
  <c r="Q32" i="28"/>
  <c r="I32" i="28"/>
  <c r="H32" i="28"/>
  <c r="G32" i="28"/>
  <c r="F32" i="28"/>
  <c r="V55" i="27"/>
  <c r="U55" i="27"/>
  <c r="J55" i="27"/>
  <c r="K55" i="27" s="1"/>
  <c r="T54" i="27"/>
  <c r="S54" i="27"/>
  <c r="U54" i="27" s="1"/>
  <c r="Y54" i="27" s="1"/>
  <c r="R54" i="27"/>
  <c r="Q54" i="27"/>
  <c r="V54" i="27" s="1"/>
  <c r="I54" i="27"/>
  <c r="H54" i="27"/>
  <c r="J54" i="27" s="1"/>
  <c r="G54" i="27"/>
  <c r="F54" i="27"/>
  <c r="V53" i="27"/>
  <c r="U53" i="27"/>
  <c r="J53" i="27"/>
  <c r="T52" i="27"/>
  <c r="S52" i="27"/>
  <c r="U52" i="27" s="1"/>
  <c r="Y52" i="27" s="1"/>
  <c r="R52" i="27"/>
  <c r="Q52" i="27"/>
  <c r="I52" i="27"/>
  <c r="H52" i="27"/>
  <c r="G52" i="27"/>
  <c r="F52" i="27"/>
  <c r="K51" i="27"/>
  <c r="V50" i="27"/>
  <c r="K50" i="27"/>
  <c r="V49" i="27"/>
  <c r="U49" i="27"/>
  <c r="Y49" i="27" s="1"/>
  <c r="J49" i="27"/>
  <c r="X49" i="27" s="1"/>
  <c r="V48" i="27"/>
  <c r="K48" i="27"/>
  <c r="V47" i="27"/>
  <c r="U47" i="27"/>
  <c r="Y47" i="27" s="1"/>
  <c r="J47" i="27"/>
  <c r="X47" i="27" s="1"/>
  <c r="V46" i="27"/>
  <c r="K46" i="27"/>
  <c r="V45" i="27"/>
  <c r="U45" i="27"/>
  <c r="Y45" i="27" s="1"/>
  <c r="J45" i="27"/>
  <c r="X45" i="27" s="1"/>
  <c r="K44" i="27"/>
  <c r="V43" i="27"/>
  <c r="U43" i="27"/>
  <c r="Y43" i="27" s="1"/>
  <c r="J43" i="27"/>
  <c r="K43" i="27" s="1"/>
  <c r="K42" i="27"/>
  <c r="V41" i="27"/>
  <c r="U41" i="27"/>
  <c r="Y41" i="27" s="1"/>
  <c r="J41" i="27"/>
  <c r="X41" i="27" s="1"/>
  <c r="V39" i="27"/>
  <c r="U39" i="27"/>
  <c r="J39" i="27"/>
  <c r="K39" i="27" s="1"/>
  <c r="T38" i="27"/>
  <c r="S38" i="27"/>
  <c r="R38" i="27"/>
  <c r="Q38" i="27"/>
  <c r="I38" i="27"/>
  <c r="H38" i="27"/>
  <c r="G38" i="27"/>
  <c r="F38" i="27"/>
  <c r="V37" i="27"/>
  <c r="U37" i="27"/>
  <c r="J37" i="27"/>
  <c r="K37" i="27" s="1"/>
  <c r="T36" i="27"/>
  <c r="S36" i="27"/>
  <c r="R36" i="27"/>
  <c r="Q36" i="27"/>
  <c r="I36" i="27"/>
  <c r="H36" i="27"/>
  <c r="G36" i="27"/>
  <c r="F36" i="27"/>
  <c r="V35" i="27"/>
  <c r="U35" i="27"/>
  <c r="J35" i="27"/>
  <c r="K35" i="27" s="1"/>
  <c r="T34" i="27"/>
  <c r="S34" i="27"/>
  <c r="R34" i="27"/>
  <c r="Q34" i="27"/>
  <c r="I34" i="27"/>
  <c r="H34" i="27"/>
  <c r="G34" i="27"/>
  <c r="F34" i="27"/>
  <c r="V33" i="27"/>
  <c r="U33" i="27"/>
  <c r="J33" i="27"/>
  <c r="K33" i="27" s="1"/>
  <c r="T32" i="27"/>
  <c r="S32" i="27"/>
  <c r="R32" i="27"/>
  <c r="Q32" i="27"/>
  <c r="I32" i="27"/>
  <c r="H32" i="27"/>
  <c r="G32" i="27"/>
  <c r="F32" i="27"/>
  <c r="K31" i="27"/>
  <c r="V30" i="27"/>
  <c r="U30" i="27"/>
  <c r="J30" i="27"/>
  <c r="K30" i="27" s="1"/>
  <c r="T29" i="27"/>
  <c r="S29" i="27"/>
  <c r="R29" i="27"/>
  <c r="Q29" i="27"/>
  <c r="I29" i="27"/>
  <c r="H29" i="27"/>
  <c r="G29" i="27"/>
  <c r="F29" i="27"/>
  <c r="V28" i="27"/>
  <c r="U28" i="27"/>
  <c r="J28" i="27"/>
  <c r="K28" i="27" s="1"/>
  <c r="T27" i="27"/>
  <c r="S27" i="27"/>
  <c r="R27" i="27"/>
  <c r="Q27" i="27"/>
  <c r="I27" i="27"/>
  <c r="H27" i="27"/>
  <c r="G27" i="27"/>
  <c r="F27" i="27"/>
  <c r="K26" i="27"/>
  <c r="V25" i="27"/>
  <c r="U25" i="27"/>
  <c r="J25" i="27"/>
  <c r="K25" i="27" s="1"/>
  <c r="T24" i="27"/>
  <c r="S24" i="27"/>
  <c r="R24" i="27"/>
  <c r="Q24" i="27"/>
  <c r="I24" i="27"/>
  <c r="H24" i="27"/>
  <c r="G24" i="27"/>
  <c r="F24" i="27"/>
  <c r="V31" i="30" l="1"/>
  <c r="V51" i="30"/>
  <c r="V26" i="30"/>
  <c r="V35" i="28"/>
  <c r="U40" i="28"/>
  <c r="U66" i="29"/>
  <c r="Y66" i="29" s="1"/>
  <c r="U28" i="30"/>
  <c r="J38" i="27"/>
  <c r="K38" i="27" s="1"/>
  <c r="J26" i="30"/>
  <c r="K26" i="30" s="1"/>
  <c r="J31" i="30"/>
  <c r="U36" i="27"/>
  <c r="Y36" i="27" s="1"/>
  <c r="U2" i="27"/>
  <c r="V38" i="27"/>
  <c r="V32" i="27"/>
  <c r="U27" i="27"/>
  <c r="Y27" i="27" s="1"/>
  <c r="V29" i="27"/>
  <c r="V24" i="27"/>
  <c r="J52" i="27"/>
  <c r="K52" i="27" s="1"/>
  <c r="U37" i="30"/>
  <c r="Y37" i="30" s="1"/>
  <c r="Y28" i="30"/>
  <c r="Y33" i="30"/>
  <c r="U23" i="30"/>
  <c r="Y23" i="30" s="1"/>
  <c r="V35" i="30"/>
  <c r="J37" i="30"/>
  <c r="X37" i="30" s="1"/>
  <c r="U51" i="30"/>
  <c r="Y51" i="30" s="1"/>
  <c r="J53" i="30"/>
  <c r="K53" i="30" s="1"/>
  <c r="U39" i="29"/>
  <c r="Y39" i="29" s="1"/>
  <c r="U46" i="29"/>
  <c r="J36" i="29"/>
  <c r="X36" i="29" s="1"/>
  <c r="J44" i="29"/>
  <c r="K44" i="29" s="1"/>
  <c r="J66" i="29"/>
  <c r="K66" i="29" s="1"/>
  <c r="Y40" i="28"/>
  <c r="V32" i="28"/>
  <c r="V37" i="28"/>
  <c r="U32" i="28"/>
  <c r="Y32" i="28" s="1"/>
  <c r="U44" i="28"/>
  <c r="Y44" i="28" s="1"/>
  <c r="U60" i="28"/>
  <c r="J32" i="27"/>
  <c r="X32" i="27" s="1"/>
  <c r="J34" i="27"/>
  <c r="X34" i="27" s="1"/>
  <c r="J46" i="28"/>
  <c r="X46" i="28" s="1"/>
  <c r="J29" i="27"/>
  <c r="K29" i="27" s="1"/>
  <c r="J42" i="28"/>
  <c r="K42" i="28" s="1"/>
  <c r="J24" i="27"/>
  <c r="X24" i="27" s="1"/>
  <c r="J32" i="28"/>
  <c r="J23" i="30"/>
  <c r="X23" i="30" s="1"/>
  <c r="J28" i="30"/>
  <c r="K28" i="30" s="1"/>
  <c r="J33" i="30"/>
  <c r="K33" i="30" s="1"/>
  <c r="J44" i="28"/>
  <c r="K44" i="28" s="1"/>
  <c r="J64" i="29"/>
  <c r="K64" i="29" s="1"/>
  <c r="J35" i="30"/>
  <c r="K35" i="30" s="1"/>
  <c r="X40" i="30"/>
  <c r="U24" i="27"/>
  <c r="Y24" i="27" s="1"/>
  <c r="J27" i="27"/>
  <c r="X27" i="27" s="1"/>
  <c r="U29" i="27"/>
  <c r="Y29" i="27" s="1"/>
  <c r="J36" i="27"/>
  <c r="X36" i="27" s="1"/>
  <c r="U38" i="27"/>
  <c r="Y38" i="27" s="1"/>
  <c r="X43" i="27"/>
  <c r="K41" i="27"/>
  <c r="V34" i="27"/>
  <c r="J2" i="27"/>
  <c r="V27" i="27"/>
  <c r="V36" i="27"/>
  <c r="V52" i="27"/>
  <c r="U32" i="27"/>
  <c r="Y32" i="27" s="1"/>
  <c r="X48" i="30"/>
  <c r="J51" i="30"/>
  <c r="J1" i="30" s="1"/>
  <c r="V53" i="30"/>
  <c r="X46" i="30"/>
  <c r="V23" i="30"/>
  <c r="Y26" i="30"/>
  <c r="X44" i="30"/>
  <c r="U35" i="30"/>
  <c r="Y35" i="30" s="1"/>
  <c r="V28" i="30"/>
  <c r="V37" i="30"/>
  <c r="X42" i="30"/>
  <c r="J48" i="29"/>
  <c r="K48" i="29" s="1"/>
  <c r="U50" i="29"/>
  <c r="Y50" i="29" s="1"/>
  <c r="X53" i="29"/>
  <c r="U36" i="29"/>
  <c r="Y36" i="29" s="1"/>
  <c r="J39" i="29"/>
  <c r="X39" i="29" s="1"/>
  <c r="Y41" i="29"/>
  <c r="Y46" i="29"/>
  <c r="U64" i="29"/>
  <c r="U1" i="29" s="1"/>
  <c r="J41" i="29"/>
  <c r="K41" i="29" s="1"/>
  <c r="U44" i="29"/>
  <c r="Y44" i="29" s="1"/>
  <c r="J46" i="29"/>
  <c r="K46" i="29" s="1"/>
  <c r="J2" i="29"/>
  <c r="V60" i="28"/>
  <c r="J35" i="28"/>
  <c r="X35" i="28" s="1"/>
  <c r="V42" i="28"/>
  <c r="V46" i="28"/>
  <c r="J62" i="28"/>
  <c r="K62" i="28" s="1"/>
  <c r="Y37" i="28"/>
  <c r="J40" i="28"/>
  <c r="K40" i="28" s="1"/>
  <c r="U42" i="28"/>
  <c r="Y42" i="28" s="1"/>
  <c r="J2" i="28"/>
  <c r="V62" i="28"/>
  <c r="U35" i="28"/>
  <c r="Y35" i="28" s="1"/>
  <c r="J37" i="28"/>
  <c r="X37" i="28" s="1"/>
  <c r="V40" i="28"/>
  <c r="V44" i="28"/>
  <c r="J60" i="28"/>
  <c r="K60" i="28" s="1"/>
  <c r="U62" i="28"/>
  <c r="Y62" i="28" s="1"/>
  <c r="X26" i="30"/>
  <c r="X31" i="30"/>
  <c r="K31" i="30"/>
  <c r="X33" i="30"/>
  <c r="X53" i="30"/>
  <c r="K52" i="30"/>
  <c r="V33" i="30"/>
  <c r="U53" i="30"/>
  <c r="Y53" i="30" s="1"/>
  <c r="X44" i="29"/>
  <c r="X66" i="29"/>
  <c r="K50" i="29"/>
  <c r="X50" i="29"/>
  <c r="Y64" i="29"/>
  <c r="K57" i="29"/>
  <c r="K59" i="29"/>
  <c r="K61" i="29"/>
  <c r="X40" i="28"/>
  <c r="K32" i="28"/>
  <c r="X32" i="28"/>
  <c r="K37" i="28"/>
  <c r="Y60" i="28"/>
  <c r="K53" i="28"/>
  <c r="K55" i="28"/>
  <c r="K57" i="28"/>
  <c r="K49" i="28"/>
  <c r="K32" i="27"/>
  <c r="X38" i="27"/>
  <c r="X54" i="27"/>
  <c r="K54" i="27"/>
  <c r="K27" i="27"/>
  <c r="K53" i="27"/>
  <c r="K45" i="27"/>
  <c r="K47" i="27"/>
  <c r="K49" i="27"/>
  <c r="U34" i="27"/>
  <c r="Y34" i="27" s="1"/>
  <c r="U1" i="27"/>
  <c r="X52" i="27"/>
  <c r="J1" i="27"/>
  <c r="H9" i="26"/>
  <c r="H7" i="26"/>
  <c r="H6" i="26"/>
  <c r="H5" i="26"/>
  <c r="H4" i="26"/>
  <c r="H3" i="26"/>
  <c r="H9" i="25"/>
  <c r="H7" i="25"/>
  <c r="H6" i="25"/>
  <c r="H5" i="25"/>
  <c r="H4" i="25"/>
  <c r="H3" i="25"/>
  <c r="K46" i="28" l="1"/>
  <c r="K36" i="29"/>
  <c r="K23" i="30"/>
  <c r="X41" i="29"/>
  <c r="X48" i="29"/>
  <c r="K34" i="27"/>
  <c r="K24" i="27"/>
  <c r="X51" i="30"/>
  <c r="K37" i="30"/>
  <c r="X62" i="28"/>
  <c r="X44" i="28"/>
  <c r="K36" i="27"/>
  <c r="X46" i="29"/>
  <c r="X35" i="30"/>
  <c r="K51" i="30"/>
  <c r="X64" i="29"/>
  <c r="X29" i="27"/>
  <c r="K35" i="28"/>
  <c r="J1" i="29"/>
  <c r="X42" i="28"/>
  <c r="X28" i="30"/>
  <c r="U1" i="30"/>
  <c r="K39" i="29"/>
  <c r="U1" i="28"/>
  <c r="X60" i="28"/>
  <c r="J1" i="28"/>
  <c r="M12" i="22"/>
  <c r="L12" i="22"/>
  <c r="I12" i="22"/>
  <c r="J12" i="22"/>
  <c r="K12" i="22"/>
  <c r="I9" i="19"/>
  <c r="K37" i="23" l="1"/>
  <c r="K39" i="23"/>
  <c r="U44" i="23"/>
  <c r="Y44" i="23" s="1"/>
  <c r="U38" i="23"/>
  <c r="Y38" i="23" s="1"/>
  <c r="U40" i="23"/>
  <c r="Y40" i="23" s="1"/>
  <c r="U42" i="23"/>
  <c r="Y42" i="23" s="1"/>
  <c r="U36" i="23"/>
  <c r="Y36" i="23" s="1"/>
  <c r="J38" i="23"/>
  <c r="X38" i="23" s="1"/>
  <c r="J40" i="23"/>
  <c r="X40" i="23" s="1"/>
  <c r="J42" i="23"/>
  <c r="X42" i="23" s="1"/>
  <c r="J44" i="23"/>
  <c r="X44" i="23" s="1"/>
  <c r="J36" i="23"/>
  <c r="X36" i="23" s="1"/>
  <c r="G31" i="23"/>
  <c r="V45" i="23" l="1"/>
  <c r="K45" i="23"/>
  <c r="V43" i="23"/>
  <c r="K43" i="23"/>
  <c r="V41" i="23"/>
  <c r="K41" i="23"/>
  <c r="V44" i="23"/>
  <c r="K44" i="23"/>
  <c r="V42" i="23"/>
  <c r="V40" i="23"/>
  <c r="V38" i="23"/>
  <c r="K38" i="23"/>
  <c r="V36" i="23"/>
  <c r="K6" i="16"/>
  <c r="J6" i="16"/>
  <c r="J3" i="16"/>
  <c r="K40" i="23" l="1"/>
  <c r="K42" i="23"/>
  <c r="K36" i="23"/>
  <c r="R47" i="23"/>
  <c r="S47" i="23"/>
  <c r="T47" i="23"/>
  <c r="R49" i="23"/>
  <c r="S49" i="23"/>
  <c r="T49" i="23"/>
  <c r="Q49" i="23"/>
  <c r="Q47" i="23"/>
  <c r="R27" i="23"/>
  <c r="S27" i="23"/>
  <c r="T27" i="23"/>
  <c r="R29" i="23"/>
  <c r="S29" i="23"/>
  <c r="T29" i="23"/>
  <c r="R31" i="23"/>
  <c r="S31" i="23"/>
  <c r="T31" i="23"/>
  <c r="R33" i="23"/>
  <c r="S33" i="23"/>
  <c r="T33" i="23"/>
  <c r="Q29" i="23"/>
  <c r="Q31" i="23"/>
  <c r="Q33" i="23"/>
  <c r="Q27" i="23"/>
  <c r="R22" i="23"/>
  <c r="S22" i="23"/>
  <c r="T22" i="23"/>
  <c r="R24" i="23"/>
  <c r="S24" i="23"/>
  <c r="T24" i="23"/>
  <c r="Q24" i="23"/>
  <c r="Q22" i="23"/>
  <c r="R19" i="23"/>
  <c r="S19" i="23"/>
  <c r="T19" i="23"/>
  <c r="Q19" i="23"/>
  <c r="G47" i="23"/>
  <c r="H47" i="23"/>
  <c r="I47" i="23"/>
  <c r="G49" i="23"/>
  <c r="H49" i="23"/>
  <c r="I49" i="23"/>
  <c r="F49" i="23"/>
  <c r="F47" i="23"/>
  <c r="G27" i="23"/>
  <c r="H27" i="23"/>
  <c r="I27" i="23"/>
  <c r="G29" i="23"/>
  <c r="H29" i="23"/>
  <c r="I29" i="23"/>
  <c r="H31" i="23"/>
  <c r="I31" i="23"/>
  <c r="G33" i="23"/>
  <c r="H33" i="23"/>
  <c r="I33" i="23"/>
  <c r="F29" i="23"/>
  <c r="F31" i="23"/>
  <c r="F33" i="23"/>
  <c r="F27" i="23"/>
  <c r="G22" i="23"/>
  <c r="H22" i="23"/>
  <c r="I22" i="23"/>
  <c r="G24" i="23"/>
  <c r="H24" i="23"/>
  <c r="I24" i="23"/>
  <c r="F24" i="23"/>
  <c r="F22" i="23"/>
  <c r="G19" i="23"/>
  <c r="H19" i="23"/>
  <c r="I19" i="23"/>
  <c r="F19" i="23"/>
  <c r="J29" i="23" l="1"/>
  <c r="J19" i="23"/>
  <c r="J27" i="23"/>
  <c r="J31" i="23"/>
  <c r="J33" i="23"/>
  <c r="D35" i="17"/>
  <c r="D36" i="17"/>
  <c r="D37" i="17"/>
  <c r="D38" i="17"/>
  <c r="D34" i="17"/>
  <c r="K21" i="23" l="1"/>
  <c r="K26" i="23"/>
  <c r="K27" i="23"/>
  <c r="K29" i="23"/>
  <c r="K31" i="23"/>
  <c r="K33" i="23"/>
  <c r="K46" i="23"/>
  <c r="K19" i="23"/>
  <c r="V20" i="23"/>
  <c r="U20" i="23"/>
  <c r="V50" i="23"/>
  <c r="U50" i="23"/>
  <c r="V48" i="23"/>
  <c r="U48" i="23"/>
  <c r="V34" i="23"/>
  <c r="U34" i="23"/>
  <c r="V32" i="23"/>
  <c r="U32" i="23"/>
  <c r="V30" i="23"/>
  <c r="U30" i="23"/>
  <c r="V28" i="23"/>
  <c r="U28" i="23"/>
  <c r="V25" i="23"/>
  <c r="U25" i="23"/>
  <c r="V23" i="23"/>
  <c r="U23" i="23"/>
  <c r="V19" i="23"/>
  <c r="U19" i="23"/>
  <c r="V49" i="23"/>
  <c r="U49" i="23"/>
  <c r="Y49" i="23" s="1"/>
  <c r="V47" i="23"/>
  <c r="U47" i="23"/>
  <c r="V33" i="23"/>
  <c r="U33" i="23"/>
  <c r="V31" i="23"/>
  <c r="U31" i="23"/>
  <c r="V29" i="23"/>
  <c r="U29" i="23"/>
  <c r="Y29" i="23" s="1"/>
  <c r="V27" i="23"/>
  <c r="U27" i="23"/>
  <c r="V24" i="23"/>
  <c r="U24" i="23"/>
  <c r="V22" i="23"/>
  <c r="U22" i="23"/>
  <c r="J20" i="23"/>
  <c r="X19" i="23" s="1"/>
  <c r="J50" i="23"/>
  <c r="K50" i="23" s="1"/>
  <c r="J48" i="23"/>
  <c r="J34" i="23"/>
  <c r="X33" i="23" s="1"/>
  <c r="J32" i="23"/>
  <c r="K32" i="23" s="1"/>
  <c r="J30" i="23"/>
  <c r="K30" i="23" s="1"/>
  <c r="J28" i="23"/>
  <c r="K28" i="23" s="1"/>
  <c r="J25" i="23"/>
  <c r="K25" i="23" s="1"/>
  <c r="J23" i="23"/>
  <c r="K23" i="23" s="1"/>
  <c r="J49" i="23"/>
  <c r="J47" i="23"/>
  <c r="J24" i="23"/>
  <c r="J22" i="23"/>
  <c r="I12" i="15"/>
  <c r="I12" i="16"/>
  <c r="I10" i="16"/>
  <c r="I9" i="16"/>
  <c r="I8" i="16"/>
  <c r="I7" i="16"/>
  <c r="I6" i="16"/>
  <c r="I5" i="16"/>
  <c r="I4" i="16"/>
  <c r="I3" i="16"/>
  <c r="I10" i="15"/>
  <c r="I9" i="15"/>
  <c r="I8" i="15"/>
  <c r="I7" i="15"/>
  <c r="I6" i="15"/>
  <c r="I5" i="15"/>
  <c r="I4" i="15"/>
  <c r="I3" i="15"/>
  <c r="Y22" i="23" l="1"/>
  <c r="Y19" i="23"/>
  <c r="U2" i="23"/>
  <c r="X49" i="23"/>
  <c r="Y24" i="23"/>
  <c r="X47" i="23"/>
  <c r="J1" i="23"/>
  <c r="K48" i="23"/>
  <c r="J2" i="23"/>
  <c r="X24" i="23"/>
  <c r="Y27" i="23"/>
  <c r="Y47" i="23"/>
  <c r="U1" i="23"/>
  <c r="Y33" i="23"/>
  <c r="K47" i="23"/>
  <c r="X29" i="23"/>
  <c r="K34" i="23"/>
  <c r="X31" i="23"/>
  <c r="Y31" i="23"/>
  <c r="X27" i="23"/>
  <c r="K22" i="23"/>
  <c r="X22" i="23"/>
  <c r="K24" i="23"/>
  <c r="K49" i="23"/>
  <c r="K20" i="23"/>
</calcChain>
</file>

<file path=xl/sharedStrings.xml><?xml version="1.0" encoding="utf-8"?>
<sst xmlns="http://schemas.openxmlformats.org/spreadsheetml/2006/main" count="991" uniqueCount="127">
  <si>
    <t>Disciplines</t>
  </si>
  <si>
    <t>Domaines</t>
  </si>
  <si>
    <t xml:space="preserve">Caractéristiques </t>
  </si>
  <si>
    <t>Maîtrise insuffisante</t>
  </si>
  <si>
    <t>Maîtrise fragile</t>
  </si>
  <si>
    <t>Très bonne maîtrise</t>
  </si>
  <si>
    <t>Maîtrise satisfaisante</t>
  </si>
  <si>
    <t>Français</t>
  </si>
  <si>
    <t xml:space="preserve">Global </t>
  </si>
  <si>
    <t>Retard scolaire</t>
  </si>
  <si>
    <r>
      <t>«</t>
    </r>
    <r>
      <rPr>
        <sz val="13.5"/>
        <color indexed="8"/>
        <rFont val="Arial"/>
        <family val="2"/>
      </rPr>
      <t xml:space="preserve"> </t>
    </r>
    <r>
      <rPr>
        <sz val="9"/>
        <color indexed="8"/>
        <rFont val="Arial"/>
        <family val="2"/>
      </rPr>
      <t xml:space="preserve">À l'heure </t>
    </r>
    <r>
      <rPr>
        <sz val="9"/>
        <color indexed="8"/>
        <rFont val="Calibri"/>
        <family val="2"/>
      </rPr>
      <t>»</t>
    </r>
  </si>
  <si>
    <t>En retard</t>
  </si>
  <si>
    <t>Secteur de scolarisation</t>
  </si>
  <si>
    <t>Privé sous contrat</t>
  </si>
  <si>
    <t>Public hors éduc. prioritaire</t>
  </si>
  <si>
    <t>REP</t>
  </si>
  <si>
    <t>REP +</t>
  </si>
  <si>
    <t>Sexe</t>
  </si>
  <si>
    <t>Filles</t>
  </si>
  <si>
    <t>Garçons</t>
  </si>
  <si>
    <t>Ensemble</t>
  </si>
  <si>
    <t>Mathématiques</t>
  </si>
  <si>
    <t>Global</t>
  </si>
  <si>
    <t>Fille</t>
  </si>
  <si>
    <t>Garçon</t>
  </si>
  <si>
    <t>Score moyen</t>
  </si>
  <si>
    <t>Ecart-type</t>
  </si>
  <si>
    <t>IPS collège</t>
  </si>
  <si>
    <t>groupe 1</t>
  </si>
  <si>
    <t>groupe 2</t>
  </si>
  <si>
    <t>groupe 3</t>
  </si>
  <si>
    <t>groupe 4</t>
  </si>
  <si>
    <t>groupe 5</t>
  </si>
  <si>
    <t>Public hors éducation prioritaire</t>
  </si>
  <si>
    <t xml:space="preserve">1 - Maîtrise  des connaissances et des compétences en français </t>
  </si>
  <si>
    <t>A l'heure</t>
  </si>
  <si>
    <t> Champ : France métropolitaine + DROM + Polynésie française et Saint-Pierre-et-Miquelon , Public + Privé sous contrat.</t>
  </si>
  <si>
    <t xml:space="preserve">2 - Maîtrise des connaissances et des compétences en mathématiques </t>
  </si>
  <si>
    <t>3 - Proportion d'élèves présentant une maîtrise satisfaisante ou très bonne en français et en mathématiques selon le profil social moyen du collège</t>
  </si>
  <si>
    <t>+ou-</t>
  </si>
  <si>
    <t>Maths</t>
  </si>
  <si>
    <t>Méthodologie</t>
  </si>
  <si>
    <t xml:space="preserve">Population </t>
  </si>
  <si>
    <t>Évaluations</t>
  </si>
  <si>
    <t>L’évaluation sur ordinateur a été conçue à partir d’éléments identifiés dans les sous-ensembles des domaines 1 et 4 du socle. Les exercices ont permis de tester les connaissances et compétences associées à la « Lecture et compréhension de l’écrit », la "compréhension de l'oral" et l’ « Étude de la langue » pour le français. Pour les mathématiques, étaient concernées les connaissances et compétences associées aux « Nombres et calculs », « Grandeurs et mesures » et « Espace et géométrie ».</t>
  </si>
  <si>
    <t>En compréhension de l’écrit, les élèves ont été placés en situation de lecture silencieuse face à des textes variés en termes de supports, de longueur, de thématiques abordées. Des questions mesurant leur degré de compréhension leur ont été soumises.</t>
  </si>
  <si>
    <t>En compréhension de l’oral, les élèves ont été placés en situation d’écoute d’un support. Des questions permettant de dégager le thème du support entendu, de repérer des informations explicites et de faire des inférences leur ont été proposées.</t>
  </si>
  <si>
    <t>Dans le champ disciplinaire des mathématiques, les élèves ont travaillé sur des exercices testant leurs connaissances du système de numération (entiers, décimaux), leurs compétences en calcul (addition, soustraction, multiplication, division) et en résolution de problèmes simples mettant en jeu ces quatre opérations. Des situations de prélèvement de données numériques à partir de supports variés leur ont aussi été soumises (lecture de tableaux numériques, de graphiques).</t>
  </si>
  <si>
    <t>En grandeurs et mesures, les élèves ont dû démontrer leurs connaissances relatives aux unités de mesure usuelles (heure, système métrique) et résoudre des problèmes impliquant des grandeurs (périmètre, aire).</t>
  </si>
  <si>
    <t>Calcul des scores et seuils de maîtrise</t>
  </si>
  <si>
    <t xml:space="preserve">Les scores moyens en français et en mathématiques ont été fixés par construction à 250 et l’écart type à 50 lors de la première évaluation réalisée en 2017 (cela implique qu’environ deux tiers des élèves ont un score compris entre 200 et 300). 
Les scores moyens en français et en mathématiques ont été calculés à partir des éléments du test effectivement passés par chaque élève. Ainsi, un élève qui n’aurait pas passé tous les domaines en français ou en mathématiques est tout de même pris en compte dans ces scores. </t>
  </si>
  <si>
    <t xml:space="preserve">Des seuils de maîtrise ont été déterminés selon une méthodologie spécifique qui confronte les résultats issus des évaluations standardisées avec le jugement d’enseignants et d’experts sur le niveau des élèves et le contenu des évaluations (cf. « Bibliographie »). </t>
  </si>
  <si>
    <t>Dans le cadre de cette évaluation, pour chacune des disciplines, les seuils permettent de caractériser les degrés d’acquisition suivants : « Maîtrise insuffisante »,    « Maîtrise fragile », « Maîtrise satisfaisante », « Très bonne maîtrise ». Les seuils entre les maîtrises fragile et satisfaisante ont respectivement été établis à 205 en français et à 220 en mathématiques.</t>
  </si>
  <si>
    <t xml:space="preserve">Estimation de l’équité </t>
  </si>
  <si>
    <t>Bibliographie</t>
  </si>
  <si>
    <r>
      <rPr>
        <b/>
        <sz val="9"/>
        <color indexed="8"/>
        <rFont val="Arial"/>
        <family val="2"/>
      </rPr>
      <t>Lecture :</t>
    </r>
    <r>
      <rPr>
        <sz val="9"/>
        <color indexed="8"/>
        <rFont val="Arial"/>
        <family val="2"/>
      </rPr>
      <t xml:space="preserve"> 75,0 % des élèves de  sixième ont une maîtrise satisfaisante  des connaissances et compétences en français.</t>
    </r>
  </si>
  <si>
    <t>Source : évaluation exhaustive de début de sixième, Septembre 2020, MENJS-DEPP.</t>
  </si>
  <si>
    <r>
      <rPr>
        <b/>
        <sz val="9"/>
        <color indexed="8"/>
        <rFont val="Arial"/>
        <family val="2"/>
      </rPr>
      <t xml:space="preserve">Lecture : </t>
    </r>
    <r>
      <rPr>
        <sz val="9"/>
        <color indexed="8"/>
        <rFont val="Arial"/>
        <family val="2"/>
      </rPr>
      <t>95,9 % des élèves des collèges les plus favorisés socialement (Groupe 5) maîtrisent les connaissances et les compétences en français.</t>
    </r>
  </si>
  <si>
    <t>Groupe "Fragile"</t>
  </si>
  <si>
    <t>Groupe "Satisfaisant"</t>
  </si>
  <si>
    <t>Maîtrise</t>
  </si>
  <si>
    <t>Annee</t>
  </si>
  <si>
    <t>Groupe 1 (20 % des collèges les moins favorisés)</t>
  </si>
  <si>
    <t>Groupe 2</t>
  </si>
  <si>
    <t>Groupe 3</t>
  </si>
  <si>
    <t>Groupe 5 (20 % des collèges les plus  favorisés)</t>
  </si>
  <si>
    <t>Groupe 4</t>
  </si>
  <si>
    <r>
      <rPr>
        <b/>
        <sz val="9"/>
        <color indexed="8"/>
        <rFont val="Arial"/>
        <family val="2"/>
      </rPr>
      <t xml:space="preserve">Lecture : </t>
    </r>
    <r>
      <rPr>
        <sz val="9"/>
        <color indexed="8"/>
        <rFont val="Arial"/>
        <family val="2"/>
      </rPr>
      <t>A la rentrée 2020, 88,3 % des élèves de sixième maîtrisent les connaissances et les compétences en français. Ils sont 83,5 % en 2019.</t>
    </r>
  </si>
  <si>
    <t>Groupe
 "A besoins"</t>
  </si>
  <si>
    <r>
      <rPr>
        <b/>
        <sz val="9"/>
        <color indexed="8"/>
        <rFont val="Arial"/>
        <family val="2"/>
      </rPr>
      <t xml:space="preserve">Lecture : </t>
    </r>
    <r>
      <rPr>
        <sz val="9"/>
        <color indexed="8"/>
        <rFont val="Arial"/>
        <family val="2"/>
      </rPr>
      <t>La proportion d’élèves atteignant un score satisfaisant  en  français est de 60,5 %.</t>
    </r>
  </si>
  <si>
    <t>Lecture : La proportion d’élèves atteignant un score satisfaisant en mathématiques est de 61,5 %.</t>
  </si>
  <si>
    <r>
      <rPr>
        <b/>
        <sz val="9"/>
        <color indexed="8"/>
        <rFont val="Arial"/>
        <family val="2"/>
      </rPr>
      <t>Lecture :</t>
    </r>
    <r>
      <rPr>
        <sz val="9"/>
        <color indexed="8"/>
        <rFont val="Arial"/>
        <family val="2"/>
      </rPr>
      <t xml:space="preserve"> 31,1 % des élèves de  sixième ont un score de fluence situé entre 90 et 120 mots.</t>
    </r>
  </si>
  <si>
    <t xml:space="preserve">L’évaluation effectuée en septembre 2020 a porté sur 800 000 élèves scolarisés en classes de sixième  générale, de Section d’enseignement général et professionnel adapté (Segpa) ou spécifiques (UPE2A, EREA, ULIS) dans près de 7 000 collèges publics et privés sous contrat en France métropolitaine, dans les départements et régions d’outre-mer (DROM) et les collectivités et régions d'outre-mer (CROM) . </t>
  </si>
  <si>
    <t>Dans le champ disciplinaire du français s’articulent des exercices de compréhension de l’écrit complétés d’exercices plus spécifiques dédiés à l’étude de la langue (grammaire, orthographe, lexique), permettant d’évaluer la compréhension du fonctionnement de la langue et l’acquisition des règles. Des exercices de compréhension de l’oral, permettent également d’évaluer les capacités à identifier les informations importantes d’un support entendu.</t>
  </si>
  <si>
    <t>En étude de la langue, les élèves ont été interrogés sur leurs connaissances des règles d’accord au sein du groupe verbal comme des groupes nominaux (orthographe). En grammaire, des exercices leur ont été proposés afin d’identifier les principales classes de mots, de mettre en évidence des groupes syntaxiques (identifier le sujet de la phrase). Des exercices concernant les savoirs lexicaux sont proposés aux élèves afin d’identifier des synonymes, des contraires, des familles de mots.</t>
  </si>
  <si>
    <t>En géométrie, les exercices ont évalué les capacités de reconnaissance des figures et solides usuels (triangle, rectangle, cube) ainsi que la connaissance de quelques relations géométriques (alignement, perpendicularité, parallélisme, symétrie).</t>
  </si>
  <si>
    <t>En plus de la restitution par domaine, une restitution spécifique sur la résolution de problèmes est proposée.</t>
  </si>
  <si>
    <t>En cette rentrée 2020, en français, la compréhension de textes écrits longs a été évaluée en associant un test de fluence permettant de connaître la capacité des élèves à lire correctement un texte à voix haute en respectant la ponctuation et le rythme des groupes syntaxiques. Suite à la passation du test de fluence avec l’élève, le professeur lui remet une fiche de positionnement lui indiquant son « score de fluence ».</t>
  </si>
  <si>
    <t xml:space="preserve">Calcul des scores et seuils de maîtrise au test spécifique </t>
  </si>
  <si>
    <t>Calcul des scores et seuils de maîtrise au test de fluence</t>
  </si>
  <si>
    <t>Le « score de fluence » correspond au nombre de mots correctement lus par minute pouvant être comparé aux attendus de fin de CM2 s’élevant à 120 mots correctement lus par minute.</t>
  </si>
  <si>
    <t>On distingue trois groupes d'élèves :</t>
  </si>
  <si>
    <t>groupe « satisfaisant » : élèves répondant correctement à 8 questions ou plus.</t>
  </si>
  <si>
    <t>groupe « fragile » : élèves répondant correctement à un nombre de questions compris entre 5 et 7 ;</t>
  </si>
  <si>
    <t>groupe « à besoins » : élèves répondant correctement à 5 questions ou moins ;</t>
  </si>
  <si>
    <t>groupe « fragile » : élèves répondant correctement à un nombre de questions compris entre 6 et 9 ;</t>
  </si>
  <si>
    <t>groupe « satisfaisant » : élèves répondant correctement à 10 questions ou plus.</t>
  </si>
  <si>
    <t xml:space="preserve">La DEPP a élaboré un indice de position sociale à partir de plusieurs variables « mesurant la proximité au système scolaire du milieu familial de l’enfant » : caractéristiques sociales des parents, conditions de vie matérielles et financières, pratiques culturelles de l’enfant et de sa famille, implication des parents dans la scolarité, etc. Cet indice permet de mesurer la position socio-scolaire des élèves et peut se substituer à la PCS des parents dans le cadre d’études statistiques. De manière agrégée (niveau classe ou établissement par exemple), il permet  d’appréhender le profil social de la structure étudiée. Dans ce cas-là, on parle d’indice de position sociale moyen.
Dans cette note, la moyenne de cet indice a été calculée pour chaque collège évalué. Ceci a permis de classer les collèges en cinq groupes dans chaque académie : des établissements présentant l’indice de position sociale moyen le moins favorisé (groupe 1)  à ceux présentant l’indice de position sociale moyen le plus favorisé (groupe 5). Un score moyen est calculé pour chaque groupe. L’équité est mesurée par l’écart de score entre les collèges du groupe 5 et ceux du groupe 1 déterminés indépendamment pour chaque académie. 
</t>
  </si>
  <si>
    <t xml:space="preserve">Niveau social moyen </t>
  </si>
  <si>
    <t>• Sandra Andreu, Linda Ben Ali, Sandra Faille, Thierry Rocher, Ronan Vourc’h, 2018, « 810 000 élèves évalués en début de sixième sur support numérique : des niveaux de maîtrise contrastés selon les académies et les caractéristiques des élèves », Note d'information - N°18.19 – août 2018.</t>
  </si>
  <si>
    <t>• Sandra Faille, Karine Lambert, Cheikh Ahmed Tidiane Ndiaye, Vincent Paillet, Ronan Vourc’h, 2019, « 810 000 élèves évalués en début de sixième sur support numérique en 2018 : des résultats stables par rapport à 2017 », Note d'information - N°19.26 – juin 2019.</t>
  </si>
  <si>
    <t>• Linda Ben-Ali, Anaïs Bret, Karine Lambert, Vincent Paillet, 2020, « 820 000 élèves évalués en début de sixième sur support numérique en 2019 : des niveaux de maîtrise contrastés selon les caractéristiques des élèves et les académies », Note d'information - N°20.13 – avril 2020.</t>
  </si>
  <si>
    <t>L’évaluation a évolué cette année concernant ce domaine. L’intégralité des items qui composent ce test spécifique a été rendue disponible. Une restitution complète de ces tests a également été fournie par classe : réponses détaillées des élèves aux questions du test et à leur score.</t>
  </si>
  <si>
    <t>groupe « à besoins » : élèves répondant correctement à 4 questions ou moins ;</t>
  </si>
  <si>
    <t>4.1 - Evolution des performances des élèves entre 2019 et 2020</t>
  </si>
  <si>
    <r>
      <rPr>
        <b/>
        <sz val="9"/>
        <color indexed="8"/>
        <rFont val="Arial"/>
        <family val="2"/>
      </rPr>
      <t xml:space="preserve">Lecture : </t>
    </r>
    <r>
      <rPr>
        <sz val="9"/>
        <color indexed="8"/>
        <rFont val="Arial"/>
        <family val="2"/>
      </rPr>
      <t>A la rentrée 2020, 95,0 % des élèves de sixième accueillis dans les collèges privés maîtrisent les connaissances et les compétences en français. Ils sont 91,0 % en 2019.</t>
    </r>
  </si>
  <si>
    <t>4.4 - Evolution des performances des élèves entre 2019 et 2020</t>
  </si>
  <si>
    <r>
      <rPr>
        <b/>
        <sz val="9"/>
        <color indexed="8"/>
        <rFont val="Arial"/>
        <family val="2"/>
      </rPr>
      <t xml:space="preserve">Lecture : </t>
    </r>
    <r>
      <rPr>
        <sz val="9"/>
        <color indexed="8"/>
        <rFont val="Arial"/>
        <family val="2"/>
      </rPr>
      <t>A la rentrée 2020, 91,1 % des filles en classe de sixième maîtrisent les connaissances et les compétences en français. Elles sont 87,8 % en 2019.</t>
    </r>
  </si>
  <si>
    <t>Groupe "A besoins"</t>
  </si>
  <si>
    <t>Groupe  "A besoins"</t>
  </si>
  <si>
    <t>5 - Répartition des élèves dans les groupes au test spécifique de français</t>
  </si>
  <si>
    <t>7 - Répartition des élèves dans les groupes au test de fluence</t>
  </si>
  <si>
    <t>6 - Répartition des élèves dans les groupes au test spécifique de mathématiques</t>
  </si>
  <si>
    <t>4.3 - Evolution des performances des élèves entre 2019 et 2020 selon le profil social du collège</t>
  </si>
  <si>
    <t>4.2 - Evolution des performances des élèves entre 2019 et 2020 selon le secteur du collège</t>
  </si>
  <si>
    <t>moins de 90 mots</t>
  </si>
  <si>
    <t>de 90 à 120 mots</t>
  </si>
  <si>
    <t>120 mots et plus</t>
  </si>
  <si>
    <t>Profil social du collège</t>
  </si>
  <si>
    <t>5.1 - Groupes de maîtrise au test spécifique en français selon le niveau social moyen des collèges</t>
  </si>
  <si>
    <t>6.1 - Groupes de maîtrise au test spécifique en mathématiques selon le niveau social moyen des collèges</t>
  </si>
  <si>
    <r>
      <t xml:space="preserve">En français, trois scores "seuil" permettent de déterminer les </t>
    </r>
    <r>
      <rPr>
        <b/>
        <sz val="10"/>
        <color theme="1"/>
        <rFont val="Arial"/>
        <family val="2"/>
      </rPr>
      <t>groupes de maîtrise</t>
    </r>
    <r>
      <rPr>
        <sz val="10"/>
        <color theme="1"/>
        <rFont val="Arial"/>
        <family val="2"/>
      </rPr>
      <t xml:space="preserve"> au test spécifique des élèves comme suit : </t>
    </r>
  </si>
  <si>
    <r>
      <t xml:space="preserve">En mathématiques,  trois scores "seuil" permettent de déterminer les </t>
    </r>
    <r>
      <rPr>
        <b/>
        <sz val="10"/>
        <color theme="1"/>
        <rFont val="Arial"/>
        <family val="2"/>
      </rPr>
      <t>groupes de maîtrise</t>
    </r>
    <r>
      <rPr>
        <sz val="10"/>
        <color theme="1"/>
        <rFont val="Arial"/>
        <family val="2"/>
      </rPr>
      <t xml:space="preserve"> au test spécifique des élèves comme suit : </t>
    </r>
  </si>
  <si>
    <t>4.5 - Evolution des performances des élèves entre 2019 et 2020 selon le retard scolaire</t>
  </si>
  <si>
    <r>
      <rPr>
        <b/>
        <sz val="9"/>
        <color indexed="8"/>
        <rFont val="Arial"/>
        <family val="2"/>
      </rPr>
      <t xml:space="preserve">Lecture : </t>
    </r>
    <r>
      <rPr>
        <sz val="9"/>
        <color indexed="8"/>
        <rFont val="Arial"/>
        <family val="2"/>
      </rPr>
      <t>A la rentrée 2020, 95,9 % des élèves de sixième accueillis dans les collèges les plus favorisés maîtrisent les connaissances et les compétences en français. Ils sont 92,4 % en 2019.</t>
    </r>
  </si>
  <si>
    <r>
      <rPr>
        <b/>
        <sz val="9"/>
        <color indexed="8"/>
        <rFont val="Arial"/>
        <family val="2"/>
      </rPr>
      <t xml:space="preserve">Lecture : </t>
    </r>
    <r>
      <rPr>
        <sz val="9"/>
        <color indexed="8"/>
        <rFont val="Arial"/>
        <family val="2"/>
      </rPr>
      <t>90,4 % des élèves entrant "à l'heure" en sixième à la rentrée 2020 maîtrisent les connaissances et les compétences en français. Ils sont 86,2 % en 2019.</t>
    </r>
  </si>
  <si>
    <r>
      <t xml:space="preserve">• Miconnet N., Vourc’h R., 2015, « Détermination des standards minimaux pour évaluer les compétences du socle commun », </t>
    </r>
    <r>
      <rPr>
        <i/>
        <sz val="10"/>
        <color indexed="8"/>
        <rFont val="Arial"/>
        <family val="2"/>
      </rPr>
      <t>Éducation &amp; formations</t>
    </r>
    <r>
      <rPr>
        <sz val="10"/>
        <color indexed="8"/>
        <rFont val="Arial"/>
        <family val="2"/>
      </rPr>
      <t>, n° 86-87, p. 141-158, MENESR-DEPP.</t>
    </r>
  </si>
  <si>
    <r>
      <t xml:space="preserve">• Rocher T., 2016, « Construction d’un indice de position sociale des élèves » ; </t>
    </r>
    <r>
      <rPr>
        <i/>
        <sz val="10"/>
        <color indexed="8"/>
        <rFont val="Arial"/>
        <family val="2"/>
      </rPr>
      <t>Éducation &amp; formations</t>
    </r>
    <r>
      <rPr>
        <sz val="10"/>
        <color indexed="8"/>
        <rFont val="Arial"/>
        <family val="2"/>
      </rPr>
      <t>, n° 90, p. 5-28, MENESR-DEPP.</t>
    </r>
  </si>
  <si>
    <r>
      <t xml:space="preserve">• Andreu S., Ben Ali L., Rocher T., 2016, « Évaluation numérique des compétences du socle en début de sixième : des niveaux de performances contrastés selon les académies », </t>
    </r>
    <r>
      <rPr>
        <i/>
        <sz val="10"/>
        <color indexed="8"/>
        <rFont val="Arial"/>
        <family val="2"/>
      </rPr>
      <t xml:space="preserve">Note d’information, </t>
    </r>
    <r>
      <rPr>
        <sz val="10"/>
        <color indexed="8"/>
        <rFont val="Arial"/>
        <family val="2"/>
      </rPr>
      <t>n°</t>
    </r>
    <r>
      <rPr>
        <i/>
        <sz val="10"/>
        <color indexed="8"/>
        <rFont val="Arial"/>
        <family val="2"/>
      </rPr>
      <t> </t>
    </r>
    <r>
      <rPr>
        <sz val="10"/>
        <color indexed="8"/>
        <rFont val="Arial"/>
        <family val="2"/>
      </rPr>
      <t>16.18, MENESR-DEPP.</t>
    </r>
  </si>
  <si>
    <t>• Rapport technique : « Évaluations de début de sixième 2020 : premiers résultats », novembre 2020, MENJS-DEPP.</t>
  </si>
  <si>
    <r>
      <rPr>
        <b/>
        <sz val="9"/>
        <color indexed="8"/>
        <rFont val="Arial"/>
        <family val="2"/>
      </rPr>
      <t>Lecture :</t>
    </r>
    <r>
      <rPr>
        <sz val="9"/>
        <color indexed="8"/>
        <rFont val="Arial"/>
        <family val="2"/>
      </rPr>
      <t xml:space="preserve"> 59,9 % des élèves de  sixième ont une maîtrise satisfaisante des connaissances et compétences en mathématiques.</t>
    </r>
  </si>
  <si>
    <t>Source : évaluation exhaustive de début de sixième (échantillon représentatif de 29 000 élèves), Septembre 2020, MENJS-DEPP.</t>
  </si>
  <si>
    <t>Les élèves lisent moins de 90 mots par minute ;</t>
  </si>
  <si>
    <t>Les élèves lisent entre 90 et 120 mots par minute ;</t>
  </si>
  <si>
    <t>Les élèves lisent plus de 120 mots par minute.</t>
  </si>
  <si>
    <t>Les scores au test spécifique sont calculés à partir du nombre d'items réussis en français (19 items au total) et en mathématiques (15 items au total). L’indicateur de maîtrise est  alors déterminé à partir de seuils de réussite des items pour chaque discipline.</t>
  </si>
  <si>
    <r>
      <t xml:space="preserve">Réf. : </t>
    </r>
    <r>
      <rPr>
        <i/>
        <sz val="9"/>
        <color theme="1"/>
        <rFont val="Arial"/>
        <family val="2"/>
      </rPr>
      <t xml:space="preserve">Note d'information </t>
    </r>
    <r>
      <rPr>
        <sz val="9"/>
        <color theme="1"/>
        <rFont val="Arial"/>
        <family val="2"/>
      </rPr>
      <t>n° 21.03 © DEPP</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</si>
</sst>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 #,##0.00_)\ _€_ ;_ * \(#,##0.00\)\ _€_ ;_ * &quot;-&quot;??_)\ _€_ ;_ @_ "/>
    <numFmt numFmtId="165" formatCode="_-* #,##0.0\ _€_-;\-* #,##0.0\ _€_-;_-* &quot;-&quot;??\ _€_-;_-@_-"/>
    <numFmt numFmtId="166" formatCode="_-* #,##0\ _€_-;\-* #,##0\ _€_-;_-* &quot;-&quot;??\ _€_-;_-@_-"/>
    <numFmt numFmtId="167" formatCode="_-* #,##0.0\ _€_-;\-* #,##0.0\ _€_-;_-* &quot;-&quot;?\ _€_-;_-@_-"/>
    <numFmt numFmtId="168" formatCode="_-* #,##0.00\ _€_-;\-* #,##0.00\ _€_-;_-* &quot;-&quot;?\ _€_-;_-@_-"/>
    <numFmt numFmtId="169" formatCode="0.0%"/>
    <numFmt numFmtId="170" formatCode="0.0"/>
    <numFmt numFmtId="171" formatCode="_ * #,##0.0_)\ _€_ ;_ * \(#,##0.0\)\ _€_ ;_ * &quot;-&quot;??_)\ _€_ ;_ @_ "/>
  </numFmts>
  <fonts count="30">
    <font>
      <sz val="12"/>
      <color theme="1"/>
      <name val="Calibri"/>
      <family val="2"/>
      <scheme val="minor"/>
    </font>
    <font>
      <sz val="12"/>
      <color theme="1"/>
      <name val="Calibri"/>
      <family val="2"/>
      <scheme val="minor"/>
    </font>
    <font>
      <b/>
      <sz val="12"/>
      <color rgb="FFFF0000"/>
      <name val="Calibri"/>
      <family val="2"/>
      <scheme val="minor"/>
    </font>
    <font>
      <sz val="9"/>
      <color theme="1"/>
      <name val="Arial"/>
      <family val="2"/>
    </font>
    <font>
      <b/>
      <sz val="9"/>
      <color theme="1"/>
      <name val="Arial"/>
      <family val="2"/>
    </font>
    <font>
      <sz val="13.5"/>
      <color indexed="8"/>
      <name val="Arial"/>
      <family val="2"/>
    </font>
    <font>
      <sz val="9"/>
      <color indexed="8"/>
      <name val="Arial"/>
      <family val="2"/>
    </font>
    <font>
      <sz val="9"/>
      <color indexed="8"/>
      <name val="Calibri"/>
      <family val="2"/>
    </font>
    <font>
      <b/>
      <sz val="11"/>
      <color theme="1"/>
      <name val="Calibri"/>
      <family val="2"/>
      <scheme val="minor"/>
    </font>
    <font>
      <sz val="11"/>
      <color theme="1"/>
      <name val="Lucida Grande"/>
      <family val="2"/>
    </font>
    <font>
      <sz val="10"/>
      <color theme="1"/>
      <name val="Arial Unicode MS"/>
      <family val="2"/>
    </font>
    <font>
      <sz val="11"/>
      <color indexed="8"/>
      <name val="Calibri"/>
      <family val="2"/>
      <scheme val="minor"/>
    </font>
    <font>
      <sz val="9"/>
      <color theme="0"/>
      <name val="Arial"/>
      <family val="2"/>
    </font>
    <font>
      <b/>
      <sz val="9"/>
      <color indexed="8"/>
      <name val="Arial"/>
      <family val="2"/>
    </font>
    <font>
      <sz val="9"/>
      <color rgb="FF000000"/>
      <name val="Arial"/>
      <family val="2"/>
    </font>
    <font>
      <sz val="10"/>
      <name val="Arial"/>
      <family val="2"/>
    </font>
    <font>
      <sz val="9"/>
      <name val="Arial"/>
      <family val="2"/>
    </font>
    <font>
      <b/>
      <sz val="9"/>
      <name val="Arial"/>
      <family val="2"/>
    </font>
    <font>
      <i/>
      <sz val="9"/>
      <name val="Arial"/>
      <family val="2"/>
    </font>
    <font>
      <sz val="9"/>
      <color rgb="FFFF0000"/>
      <name val="Arial"/>
      <family val="2"/>
    </font>
    <font>
      <b/>
      <sz val="9"/>
      <color theme="0"/>
      <name val="Arial"/>
      <family val="2"/>
    </font>
    <font>
      <sz val="12"/>
      <name val="Calibri"/>
      <family val="2"/>
      <scheme val="minor"/>
    </font>
    <font>
      <sz val="12"/>
      <color theme="0"/>
      <name val="Calibri"/>
      <family val="2"/>
      <scheme val="minor"/>
    </font>
    <font>
      <b/>
      <sz val="10"/>
      <color theme="1"/>
      <name val="Arial"/>
      <family val="2"/>
    </font>
    <font>
      <sz val="10"/>
      <color theme="1"/>
      <name val="Calibri"/>
      <family val="2"/>
      <scheme val="minor"/>
    </font>
    <font>
      <sz val="10"/>
      <name val="Calibri"/>
      <family val="2"/>
      <scheme val="minor"/>
    </font>
    <font>
      <sz val="10"/>
      <color theme="1"/>
      <name val="Arial"/>
      <family val="2"/>
    </font>
    <font>
      <i/>
      <sz val="10"/>
      <color indexed="8"/>
      <name val="Arial"/>
      <family val="2"/>
    </font>
    <font>
      <sz val="10"/>
      <color indexed="8"/>
      <name val="Arial"/>
      <family val="2"/>
    </font>
    <font>
      <i/>
      <sz val="9"/>
      <color theme="1"/>
      <name val="Arial"/>
      <family val="2"/>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indexed="64"/>
      </left>
      <right style="thin">
        <color indexed="64"/>
      </right>
      <top style="thick">
        <color rgb="FFCC0099"/>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ck">
        <color rgb="FFCC0099"/>
      </top>
      <bottom/>
      <diagonal/>
    </border>
    <border>
      <left/>
      <right/>
      <top style="thick">
        <color rgb="FFCC0099"/>
      </top>
      <bottom/>
      <diagonal/>
    </border>
  </borders>
  <cellStyleXfs count="5">
    <xf numFmtId="0" fontId="0" fillId="0" borderId="0"/>
    <xf numFmtId="164" fontId="1" fillId="0" borderId="0" applyFont="0" applyFill="0" applyBorder="0" applyAlignment="0" applyProtection="0"/>
    <xf numFmtId="0" fontId="11" fillId="0" borderId="0"/>
    <xf numFmtId="9" fontId="1" fillId="0" borderId="0" applyFont="0" applyFill="0" applyBorder="0" applyAlignment="0" applyProtection="0"/>
    <xf numFmtId="9" fontId="15" fillId="0" borderId="0" applyFill="0" applyBorder="0" applyAlignment="0" applyProtection="0"/>
  </cellStyleXfs>
  <cellXfs count="206">
    <xf numFmtId="0" fontId="0" fillId="0" borderId="0" xfId="0"/>
    <xf numFmtId="0" fontId="2" fillId="0" borderId="0" xfId="0" applyFont="1"/>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0" xfId="0" applyFont="1"/>
    <xf numFmtId="0" fontId="3" fillId="0" borderId="2" xfId="0" applyFont="1" applyBorder="1"/>
    <xf numFmtId="165" fontId="3" fillId="0" borderId="2" xfId="1" applyNumberFormat="1" applyFont="1" applyBorder="1"/>
    <xf numFmtId="165" fontId="3" fillId="0" borderId="0" xfId="1" applyNumberFormat="1" applyFont="1"/>
    <xf numFmtId="0" fontId="3" fillId="0" borderId="4" xfId="0" applyFont="1" applyBorder="1"/>
    <xf numFmtId="165" fontId="3" fillId="0" borderId="4" xfId="1" applyNumberFormat="1" applyFont="1" applyBorder="1"/>
    <xf numFmtId="0" fontId="3" fillId="0" borderId="5" xfId="0" applyFont="1" applyBorder="1"/>
    <xf numFmtId="165" fontId="3" fillId="0" borderId="5" xfId="1" applyNumberFormat="1" applyFont="1" applyBorder="1"/>
    <xf numFmtId="0" fontId="3" fillId="0" borderId="3" xfId="0" applyFont="1" applyBorder="1"/>
    <xf numFmtId="0" fontId="4" fillId="0" borderId="5" xfId="0" applyFont="1" applyBorder="1"/>
    <xf numFmtId="165" fontId="4" fillId="0" borderId="5" xfId="1" applyNumberFormat="1" applyFont="1" applyBorder="1"/>
    <xf numFmtId="0" fontId="3" fillId="0" borderId="0" xfId="0" applyFont="1" applyAlignment="1">
      <alignment horizontal="center" vertical="center"/>
    </xf>
    <xf numFmtId="165" fontId="3" fillId="0" borderId="3" xfId="1" applyNumberFormat="1" applyFont="1" applyBorder="1"/>
    <xf numFmtId="165" fontId="3" fillId="0" borderId="2" xfId="1" applyNumberFormat="1" applyFont="1" applyFill="1" applyBorder="1"/>
    <xf numFmtId="165" fontId="3" fillId="0" borderId="4" xfId="1" applyNumberFormat="1" applyFont="1" applyFill="1" applyBorder="1"/>
    <xf numFmtId="0" fontId="4" fillId="0" borderId="8" xfId="0" applyFont="1" applyBorder="1" applyAlignment="1">
      <alignment vertical="center"/>
    </xf>
    <xf numFmtId="0" fontId="4" fillId="0" borderId="9" xfId="0" applyFont="1" applyBorder="1" applyAlignment="1">
      <alignment vertical="center"/>
    </xf>
    <xf numFmtId="0" fontId="0" fillId="0" borderId="9" xfId="0" applyBorder="1" applyAlignment="1">
      <alignment vertical="center"/>
    </xf>
    <xf numFmtId="0" fontId="3" fillId="0" borderId="9" xfId="0" applyFont="1" applyBorder="1"/>
    <xf numFmtId="0" fontId="0" fillId="0" borderId="9" xfId="0" applyBorder="1"/>
    <xf numFmtId="0" fontId="0" fillId="0" borderId="10" xfId="0" applyBorder="1"/>
    <xf numFmtId="0" fontId="0" fillId="0" borderId="0" xfId="0" applyFont="1"/>
    <xf numFmtId="0" fontId="10" fillId="0" borderId="0" xfId="0" applyFont="1"/>
    <xf numFmtId="0" fontId="9" fillId="0" borderId="0" xfId="0" applyFont="1"/>
    <xf numFmtId="0" fontId="8" fillId="0" borderId="0" xfId="0" applyFont="1" applyAlignment="1">
      <alignment horizontal="center" vertical="center" wrapText="1"/>
    </xf>
    <xf numFmtId="0" fontId="0" fillId="0" borderId="0" xfId="0" applyAlignment="1">
      <alignment vertical="center" wrapText="1"/>
    </xf>
    <xf numFmtId="1" fontId="9" fillId="0" borderId="0" xfId="0" applyNumberFormat="1" applyFont="1"/>
    <xf numFmtId="166" fontId="4" fillId="0" borderId="5" xfId="1" applyNumberFormat="1" applyFont="1" applyBorder="1"/>
    <xf numFmtId="166" fontId="3" fillId="0" borderId="2" xfId="1" applyNumberFormat="1" applyFont="1" applyFill="1" applyBorder="1"/>
    <xf numFmtId="166" fontId="3" fillId="0" borderId="4" xfId="1" applyNumberFormat="1" applyFont="1" applyFill="1" applyBorder="1"/>
    <xf numFmtId="166" fontId="3" fillId="0" borderId="2" xfId="1" applyNumberFormat="1" applyFont="1" applyBorder="1"/>
    <xf numFmtId="166" fontId="3" fillId="0" borderId="4" xfId="1" applyNumberFormat="1" applyFont="1" applyBorder="1"/>
    <xf numFmtId="166" fontId="3" fillId="0" borderId="5" xfId="1" applyNumberFormat="1" applyFont="1" applyBorder="1"/>
    <xf numFmtId="0" fontId="4" fillId="0" borderId="0" xfId="0" applyFont="1"/>
    <xf numFmtId="166" fontId="3" fillId="0" borderId="0" xfId="1" applyNumberFormat="1" applyFont="1"/>
    <xf numFmtId="0" fontId="12" fillId="0" borderId="0" xfId="0" applyFont="1"/>
    <xf numFmtId="165" fontId="12" fillId="0" borderId="0" xfId="0" applyNumberFormat="1" applyFont="1"/>
    <xf numFmtId="167" fontId="12" fillId="0" borderId="0" xfId="0" applyNumberFormat="1" applyFont="1"/>
    <xf numFmtId="168" fontId="12" fillId="0" borderId="0" xfId="0" applyNumberFormat="1" applyFont="1"/>
    <xf numFmtId="0" fontId="6" fillId="0" borderId="0" xfId="0" applyFont="1"/>
    <xf numFmtId="0" fontId="14" fillId="0" borderId="0" xfId="0" applyFont="1" applyAlignment="1">
      <alignment horizontal="left" vertical="center" readingOrder="1"/>
    </xf>
    <xf numFmtId="0" fontId="6" fillId="0" borderId="0" xfId="0" applyFont="1" applyAlignment="1">
      <alignment horizontal="left" vertical="center" readingOrder="1"/>
    </xf>
    <xf numFmtId="0" fontId="16" fillId="0" borderId="0" xfId="2" applyFont="1" applyBorder="1" applyAlignment="1">
      <alignment horizontal="center"/>
    </xf>
    <xf numFmtId="0" fontId="16" fillId="0" borderId="0" xfId="2" applyFont="1" applyBorder="1"/>
    <xf numFmtId="169" fontId="16" fillId="0" borderId="0" xfId="4" applyNumberFormat="1" applyFont="1" applyFill="1" applyBorder="1" applyAlignment="1" applyProtection="1">
      <alignment horizontal="center"/>
    </xf>
    <xf numFmtId="169" fontId="17" fillId="0" borderId="0" xfId="4" applyNumberFormat="1" applyFont="1" applyFill="1" applyBorder="1" applyAlignment="1" applyProtection="1">
      <alignment horizontal="center"/>
    </xf>
    <xf numFmtId="165" fontId="0" fillId="0" borderId="0" xfId="0" applyNumberFormat="1" applyFont="1"/>
    <xf numFmtId="170" fontId="16" fillId="0" borderId="0" xfId="3" applyNumberFormat="1" applyFont="1" applyBorder="1" applyAlignment="1">
      <alignment horizontal="center"/>
    </xf>
    <xf numFmtId="170" fontId="16" fillId="0" borderId="0" xfId="4" applyNumberFormat="1" applyFont="1" applyFill="1" applyBorder="1" applyAlignment="1" applyProtection="1">
      <alignment horizontal="center"/>
    </xf>
    <xf numFmtId="165" fontId="3" fillId="0" borderId="3" xfId="1" applyNumberFormat="1" applyFont="1" applyFill="1" applyBorder="1"/>
    <xf numFmtId="0" fontId="4" fillId="0" borderId="3" xfId="0" applyFont="1" applyBorder="1"/>
    <xf numFmtId="165" fontId="4" fillId="0" borderId="3" xfId="1" applyNumberFormat="1" applyFont="1" applyBorder="1"/>
    <xf numFmtId="0" fontId="4" fillId="0" borderId="3" xfId="0" applyFont="1" applyBorder="1" applyAlignment="1">
      <alignment horizontal="center" vertical="center"/>
    </xf>
    <xf numFmtId="0" fontId="3" fillId="0" borderId="3" xfId="0" applyFont="1" applyBorder="1" applyAlignment="1">
      <alignment horizontal="center" vertical="center"/>
    </xf>
    <xf numFmtId="0" fontId="6" fillId="0" borderId="0" xfId="0" applyFont="1" applyAlignment="1">
      <alignment vertical="center" readingOrder="1"/>
    </xf>
    <xf numFmtId="0" fontId="4" fillId="0" borderId="3" xfId="0" applyFont="1" applyBorder="1" applyAlignment="1">
      <alignment horizontal="center" vertical="center"/>
    </xf>
    <xf numFmtId="0" fontId="3" fillId="0" borderId="3" xfId="0" applyFont="1" applyBorder="1" applyAlignment="1">
      <alignment horizontal="center" vertical="center"/>
    </xf>
    <xf numFmtId="0" fontId="17" fillId="0" borderId="0" xfId="0" applyFont="1"/>
    <xf numFmtId="0" fontId="16" fillId="0" borderId="0" xfId="0" applyFont="1"/>
    <xf numFmtId="165" fontId="16" fillId="0" borderId="0" xfId="0" applyNumberFormat="1" applyFont="1"/>
    <xf numFmtId="0" fontId="20" fillId="0" borderId="0" xfId="0" applyFont="1"/>
    <xf numFmtId="0" fontId="21" fillId="0" borderId="0" xfId="0" applyFont="1"/>
    <xf numFmtId="0" fontId="16" fillId="0" borderId="1" xfId="0" applyFont="1" applyBorder="1" applyAlignment="1">
      <alignment horizontal="center" vertical="center" wrapText="1"/>
    </xf>
    <xf numFmtId="0" fontId="16" fillId="0" borderId="1" xfId="0" applyFont="1" applyBorder="1" applyAlignment="1">
      <alignment horizontal="center" vertical="center"/>
    </xf>
    <xf numFmtId="165" fontId="16" fillId="0" borderId="3" xfId="1" applyNumberFormat="1" applyFont="1" applyFill="1" applyBorder="1"/>
    <xf numFmtId="0" fontId="22" fillId="0" borderId="0" xfId="0" applyFont="1"/>
    <xf numFmtId="0" fontId="12" fillId="0" borderId="0" xfId="0" applyFont="1" applyAlignment="1">
      <alignment horizontal="center" vertical="center"/>
    </xf>
    <xf numFmtId="0" fontId="12" fillId="0" borderId="0" xfId="2" applyFont="1" applyBorder="1"/>
    <xf numFmtId="165" fontId="12" fillId="0" borderId="0" xfId="1" applyNumberFormat="1" applyFont="1"/>
    <xf numFmtId="171" fontId="12" fillId="0" borderId="0" xfId="1" applyNumberFormat="1" applyFont="1"/>
    <xf numFmtId="164" fontId="12" fillId="0" borderId="0" xfId="1" applyNumberFormat="1" applyFont="1"/>
    <xf numFmtId="0" fontId="3" fillId="0" borderId="5" xfId="0" applyFont="1" applyBorder="1" applyAlignment="1">
      <alignment horizontal="center" vertical="center"/>
    </xf>
    <xf numFmtId="0" fontId="0" fillId="0" borderId="15" xfId="0" applyBorder="1" applyAlignment="1">
      <alignment vertical="center"/>
    </xf>
    <xf numFmtId="0" fontId="3" fillId="0" borderId="15" xfId="0" applyFont="1" applyBorder="1"/>
    <xf numFmtId="0" fontId="0" fillId="0" borderId="15" xfId="0" applyBorder="1"/>
    <xf numFmtId="0" fontId="3" fillId="0" borderId="0" xfId="0" applyFont="1" applyBorder="1"/>
    <xf numFmtId="0" fontId="3" fillId="0" borderId="16" xfId="0" applyFont="1" applyBorder="1"/>
    <xf numFmtId="165" fontId="3" fillId="0" borderId="12" xfId="1" applyNumberFormat="1" applyFont="1" applyFill="1" applyBorder="1"/>
    <xf numFmtId="165" fontId="3" fillId="0" borderId="13" xfId="1" applyNumberFormat="1" applyFont="1" applyBorder="1"/>
    <xf numFmtId="165" fontId="3" fillId="0" borderId="14" xfId="1" applyNumberFormat="1" applyFont="1" applyBorder="1"/>
    <xf numFmtId="0" fontId="3" fillId="0" borderId="18" xfId="0" applyFont="1" applyBorder="1" applyAlignment="1">
      <alignment horizontal="center" vertical="center"/>
    </xf>
    <xf numFmtId="0" fontId="3" fillId="0" borderId="17" xfId="0" applyFont="1" applyBorder="1" applyAlignment="1">
      <alignment horizontal="center" vertical="center" wrapText="1"/>
    </xf>
    <xf numFmtId="0" fontId="6" fillId="0" borderId="0" xfId="0" applyFont="1" applyAlignment="1">
      <alignment vertical="center" readingOrder="1"/>
    </xf>
    <xf numFmtId="0" fontId="3" fillId="0" borderId="5" xfId="0" applyFont="1" applyBorder="1" applyAlignment="1">
      <alignment horizontal="center" vertical="center"/>
    </xf>
    <xf numFmtId="0" fontId="4" fillId="0" borderId="3" xfId="0" applyFont="1" applyBorder="1" applyAlignment="1">
      <alignment horizontal="center" vertical="center"/>
    </xf>
    <xf numFmtId="0" fontId="4" fillId="2" borderId="0" xfId="0" applyFont="1" applyFill="1"/>
    <xf numFmtId="165" fontId="4" fillId="2" borderId="0" xfId="0" applyNumberFormat="1" applyFont="1" applyFill="1"/>
    <xf numFmtId="0" fontId="20" fillId="2" borderId="0" xfId="0" applyFont="1" applyFill="1"/>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12" fillId="2" borderId="0" xfId="0" applyFont="1" applyFill="1" applyAlignment="1">
      <alignment horizontal="center" vertical="center"/>
    </xf>
    <xf numFmtId="0" fontId="3" fillId="2" borderId="2" xfId="0" applyFont="1" applyFill="1" applyBorder="1"/>
    <xf numFmtId="165" fontId="3" fillId="2" borderId="2" xfId="1" applyNumberFormat="1" applyFont="1" applyFill="1" applyBorder="1"/>
    <xf numFmtId="165" fontId="12" fillId="2" borderId="0" xfId="1" applyNumberFormat="1" applyFont="1" applyFill="1"/>
    <xf numFmtId="0" fontId="3" fillId="2" borderId="4" xfId="0" applyFont="1" applyFill="1" applyBorder="1"/>
    <xf numFmtId="165" fontId="3" fillId="2" borderId="4" xfId="1" applyNumberFormat="1" applyFont="1" applyFill="1" applyBorder="1"/>
    <xf numFmtId="0" fontId="3" fillId="2" borderId="5" xfId="0" applyFont="1" applyFill="1" applyBorder="1"/>
    <xf numFmtId="165" fontId="3" fillId="2" borderId="5" xfId="1" applyNumberFormat="1" applyFont="1" applyFill="1" applyBorder="1"/>
    <xf numFmtId="0" fontId="4" fillId="2" borderId="8" xfId="0" applyFont="1" applyFill="1" applyBorder="1" applyAlignment="1">
      <alignment vertical="center"/>
    </xf>
    <xf numFmtId="0" fontId="4" fillId="2" borderId="9" xfId="0" applyFont="1" applyFill="1" applyBorder="1" applyAlignment="1">
      <alignment vertical="center"/>
    </xf>
    <xf numFmtId="0" fontId="0" fillId="2" borderId="9" xfId="0" applyFill="1" applyBorder="1" applyAlignment="1">
      <alignment vertical="center"/>
    </xf>
    <xf numFmtId="0" fontId="3" fillId="2" borderId="9" xfId="0" applyFont="1" applyFill="1" applyBorder="1"/>
    <xf numFmtId="0" fontId="0" fillId="2" borderId="9" xfId="0" applyFill="1" applyBorder="1"/>
    <xf numFmtId="0" fontId="0" fillId="2" borderId="10" xfId="0" applyFill="1" applyBorder="1"/>
    <xf numFmtId="0" fontId="4" fillId="2" borderId="5" xfId="0" applyFont="1" applyFill="1" applyBorder="1"/>
    <xf numFmtId="165" fontId="4" fillId="2" borderId="5" xfId="1" applyNumberFormat="1" applyFont="1" applyFill="1" applyBorder="1"/>
    <xf numFmtId="0" fontId="3" fillId="2" borderId="0" xfId="0" applyFont="1" applyFill="1"/>
    <xf numFmtId="166" fontId="3" fillId="2" borderId="0" xfId="1" applyNumberFormat="1" applyFont="1" applyFill="1"/>
    <xf numFmtId="166" fontId="12" fillId="2" borderId="0" xfId="1" applyNumberFormat="1" applyFont="1" applyFill="1"/>
    <xf numFmtId="0" fontId="12" fillId="2" borderId="0" xfId="0" applyFont="1" applyFill="1"/>
    <xf numFmtId="165" fontId="12" fillId="2" borderId="0" xfId="0" applyNumberFormat="1" applyFont="1" applyFill="1"/>
    <xf numFmtId="167" fontId="12" fillId="2" borderId="0" xfId="0" applyNumberFormat="1" applyFont="1" applyFill="1"/>
    <xf numFmtId="0" fontId="0" fillId="2" borderId="0" xfId="0" applyFill="1"/>
    <xf numFmtId="0" fontId="22" fillId="2" borderId="0" xfId="0" applyFont="1" applyFill="1"/>
    <xf numFmtId="168" fontId="12" fillId="2" borderId="0" xfId="0" applyNumberFormat="1" applyFont="1" applyFill="1"/>
    <xf numFmtId="0" fontId="6" fillId="2" borderId="0" xfId="0" applyFont="1" applyFill="1"/>
    <xf numFmtId="0" fontId="14" fillId="2" borderId="0" xfId="0" applyFont="1" applyFill="1" applyAlignment="1">
      <alignment horizontal="left" vertical="center" readingOrder="1"/>
    </xf>
    <xf numFmtId="0" fontId="6" fillId="2" borderId="0" xfId="0" applyFont="1" applyFill="1" applyAlignment="1">
      <alignment horizontal="left" vertical="center" readingOrder="1"/>
    </xf>
    <xf numFmtId="0" fontId="19" fillId="2" borderId="0" xfId="2" applyFont="1" applyFill="1" applyBorder="1"/>
    <xf numFmtId="0" fontId="16" fillId="2" borderId="0" xfId="2" applyFont="1" applyFill="1" applyBorder="1"/>
    <xf numFmtId="0" fontId="17" fillId="2" borderId="0" xfId="2" applyFont="1" applyFill="1" applyBorder="1"/>
    <xf numFmtId="169" fontId="16" fillId="2" borderId="0" xfId="4" applyNumberFormat="1" applyFont="1" applyFill="1" applyBorder="1" applyAlignment="1" applyProtection="1"/>
    <xf numFmtId="9" fontId="16" fillId="2" borderId="0" xfId="4" applyNumberFormat="1" applyFont="1" applyFill="1" applyBorder="1" applyAlignment="1" applyProtection="1"/>
    <xf numFmtId="0" fontId="14" fillId="2" borderId="0" xfId="2" applyFont="1" applyFill="1" applyAlignment="1">
      <alignment horizontal="left" vertical="center" readingOrder="1"/>
    </xf>
    <xf numFmtId="0" fontId="18" fillId="2" borderId="0" xfId="2" applyFont="1" applyFill="1" applyBorder="1"/>
    <xf numFmtId="0" fontId="6" fillId="2" borderId="0" xfId="0" applyFont="1" applyFill="1" applyAlignment="1">
      <alignment vertical="center" readingOrder="1"/>
    </xf>
    <xf numFmtId="0" fontId="0" fillId="2" borderId="0" xfId="0" applyFill="1" applyAlignment="1">
      <alignment vertical="center" readingOrder="1"/>
    </xf>
    <xf numFmtId="0" fontId="16" fillId="2" borderId="0" xfId="2" applyFont="1" applyFill="1" applyBorder="1" applyAlignment="1">
      <alignment horizontal="center"/>
    </xf>
    <xf numFmtId="0" fontId="16" fillId="2" borderId="0" xfId="0" applyFont="1" applyFill="1" applyAlignment="1">
      <alignment horizontal="left" vertical="center"/>
    </xf>
    <xf numFmtId="0" fontId="16" fillId="2" borderId="0" xfId="0" applyFont="1" applyFill="1"/>
    <xf numFmtId="0" fontId="3" fillId="2" borderId="0" xfId="0" applyFont="1" applyFill="1" applyAlignment="1">
      <alignment horizontal="center" vertical="center"/>
    </xf>
    <xf numFmtId="165" fontId="3" fillId="2" borderId="0" xfId="1" applyNumberFormat="1" applyFont="1" applyFill="1"/>
    <xf numFmtId="0" fontId="0" fillId="2" borderId="3" xfId="0" applyFill="1" applyBorder="1" applyAlignment="1">
      <alignment vertical="center"/>
    </xf>
    <xf numFmtId="0" fontId="3" fillId="2" borderId="3" xfId="0" applyFont="1" applyFill="1" applyBorder="1"/>
    <xf numFmtId="165" fontId="3" fillId="2" borderId="3" xfId="1" applyNumberFormat="1" applyFont="1" applyFill="1" applyBorder="1"/>
    <xf numFmtId="167" fontId="16" fillId="0" borderId="0" xfId="0" applyNumberFormat="1" applyFont="1"/>
    <xf numFmtId="167" fontId="3" fillId="0" borderId="0" xfId="0" applyNumberFormat="1" applyFont="1"/>
    <xf numFmtId="0" fontId="16" fillId="0" borderId="0" xfId="0" applyFont="1" applyAlignment="1">
      <alignment horizontal="center" vertical="center"/>
    </xf>
    <xf numFmtId="165" fontId="16" fillId="0" borderId="0" xfId="1" applyNumberFormat="1" applyFont="1"/>
    <xf numFmtId="0" fontId="23" fillId="2" borderId="0" xfId="0" applyFont="1" applyFill="1" applyBorder="1" applyAlignment="1">
      <alignment horizontal="justify" vertical="center"/>
    </xf>
    <xf numFmtId="0" fontId="24" fillId="0" borderId="0" xfId="0" applyFont="1"/>
    <xf numFmtId="0" fontId="25" fillId="0" borderId="0" xfId="0" applyFont="1"/>
    <xf numFmtId="0" fontId="26" fillId="2" borderId="0" xfId="0" applyFont="1" applyFill="1" applyBorder="1" applyAlignment="1">
      <alignment horizontal="justify" vertical="center"/>
    </xf>
    <xf numFmtId="0" fontId="26" fillId="0" borderId="0" xfId="0" applyFont="1" applyAlignment="1">
      <alignment wrapText="1"/>
    </xf>
    <xf numFmtId="0" fontId="26" fillId="2" borderId="0" xfId="0" applyFont="1" applyFill="1" applyBorder="1" applyAlignment="1">
      <alignment horizontal="justify" vertical="center" wrapText="1"/>
    </xf>
    <xf numFmtId="0" fontId="26" fillId="0" borderId="0" xfId="0" applyFont="1" applyAlignment="1">
      <alignment horizontal="justify" vertical="center"/>
    </xf>
    <xf numFmtId="0" fontId="26" fillId="0" borderId="0" xfId="0" applyFont="1" applyAlignment="1">
      <alignment horizontal="left" vertical="center"/>
    </xf>
    <xf numFmtId="0" fontId="23" fillId="0" borderId="0" xfId="0" applyFont="1" applyAlignment="1">
      <alignment horizontal="justify" vertical="center"/>
    </xf>
    <xf numFmtId="0" fontId="0" fillId="0" borderId="0" xfId="0" applyBorder="1"/>
    <xf numFmtId="0" fontId="16" fillId="0" borderId="0" xfId="2" applyFont="1" applyFill="1" applyBorder="1"/>
    <xf numFmtId="169" fontId="16" fillId="0" borderId="0" xfId="4" applyNumberFormat="1" applyFont="1" applyFill="1" applyBorder="1" applyAlignment="1" applyProtection="1"/>
    <xf numFmtId="0" fontId="16" fillId="0" borderId="0" xfId="0" applyFont="1" applyFill="1" applyBorder="1" applyAlignment="1">
      <alignment horizontal="left" vertical="center"/>
    </xf>
    <xf numFmtId="0" fontId="16" fillId="0" borderId="0" xfId="0" applyFont="1" applyFill="1" applyBorder="1"/>
    <xf numFmtId="9" fontId="16" fillId="0" borderId="0" xfId="4" applyNumberFormat="1" applyFont="1" applyFill="1" applyBorder="1" applyAlignment="1" applyProtection="1"/>
    <xf numFmtId="170" fontId="16" fillId="0" borderId="0" xfId="2" applyNumberFormat="1" applyFont="1" applyFill="1" applyBorder="1" applyAlignment="1">
      <alignment horizontal="center"/>
    </xf>
    <xf numFmtId="0" fontId="26" fillId="0" borderId="0" xfId="0" applyFont="1"/>
    <xf numFmtId="0" fontId="15" fillId="0" borderId="0" xfId="0" applyFont="1"/>
    <xf numFmtId="0" fontId="26" fillId="0" borderId="0" xfId="0" applyFont="1" applyAlignment="1">
      <alignment vertical="center" wrapText="1"/>
    </xf>
    <xf numFmtId="0" fontId="24" fillId="0" borderId="0" xfId="0" applyFont="1" applyAlignment="1">
      <alignment vertical="center"/>
    </xf>
    <xf numFmtId="0" fontId="26" fillId="0" borderId="0" xfId="0" applyFont="1" applyAlignment="1">
      <alignment vertical="center"/>
    </xf>
    <xf numFmtId="0" fontId="24" fillId="0" borderId="0" xfId="0" applyFont="1" applyAlignment="1">
      <alignment vertical="center" wrapText="1"/>
    </xf>
    <xf numFmtId="0" fontId="4" fillId="2" borderId="0" xfId="0" applyFont="1" applyFill="1" applyAlignment="1">
      <alignment vertical="center"/>
    </xf>
    <xf numFmtId="0" fontId="0" fillId="2" borderId="0" xfId="0" applyFill="1" applyAlignment="1">
      <alignment vertical="center"/>
    </xf>
    <xf numFmtId="0" fontId="4" fillId="2" borderId="2" xfId="0" applyFont="1" applyFill="1" applyBorder="1" applyAlignment="1">
      <alignment vertical="center"/>
    </xf>
    <xf numFmtId="0" fontId="0" fillId="2" borderId="4" xfId="0" applyFill="1" applyBorder="1" applyAlignment="1">
      <alignment vertical="center"/>
    </xf>
    <xf numFmtId="0" fontId="3" fillId="2" borderId="2" xfId="0" applyFont="1" applyFill="1" applyBorder="1" applyAlignment="1">
      <alignment vertical="center"/>
    </xf>
    <xf numFmtId="0" fontId="0" fillId="2" borderId="5" xfId="0" applyFill="1" applyBorder="1" applyAlignment="1">
      <alignment vertical="center"/>
    </xf>
    <xf numFmtId="0" fontId="3" fillId="2" borderId="4" xfId="0" applyFont="1" applyFill="1" applyBorder="1" applyAlignment="1">
      <alignment vertical="center"/>
    </xf>
    <xf numFmtId="0" fontId="14" fillId="2" borderId="0" xfId="0" applyFont="1" applyFill="1" applyAlignment="1">
      <alignment vertical="center" readingOrder="1"/>
    </xf>
    <xf numFmtId="0" fontId="6" fillId="2" borderId="0" xfId="0" applyFont="1" applyFill="1" applyAlignment="1">
      <alignment vertical="center" readingOrder="1"/>
    </xf>
    <xf numFmtId="0" fontId="6" fillId="2" borderId="0" xfId="0" applyFont="1" applyFill="1" applyAlignment="1">
      <alignment vertical="center"/>
    </xf>
    <xf numFmtId="0" fontId="17" fillId="2" borderId="0" xfId="2" applyFont="1" applyFill="1" applyBorder="1" applyAlignment="1">
      <alignment vertical="center" wrapText="1"/>
    </xf>
    <xf numFmtId="0" fontId="0" fillId="2" borderId="0" xfId="0" applyFill="1" applyAlignment="1">
      <alignment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4" fillId="0" borderId="0" xfId="0" applyFont="1" applyAlignment="1">
      <alignment vertical="center"/>
    </xf>
    <xf numFmtId="0" fontId="0" fillId="0" borderId="0" xfId="0" applyAlignment="1">
      <alignment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17" fillId="0" borderId="2" xfId="0" applyFont="1" applyBorder="1" applyAlignment="1">
      <alignment horizontal="center" vertical="center"/>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4" fillId="0" borderId="3"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3" fillId="2" borderId="2" xfId="0" applyFont="1" applyFill="1" applyBorder="1" applyAlignment="1">
      <alignment vertical="center" wrapText="1"/>
    </xf>
    <xf numFmtId="0" fontId="0" fillId="2" borderId="4" xfId="0" applyFill="1" applyBorder="1" applyAlignment="1">
      <alignment vertical="center" wrapText="1"/>
    </xf>
    <xf numFmtId="0" fontId="0" fillId="2" borderId="5" xfId="0" applyFill="1" applyBorder="1" applyAlignment="1">
      <alignment vertical="center" wrapText="1"/>
    </xf>
    <xf numFmtId="0" fontId="3" fillId="2" borderId="4" xfId="0" applyFont="1" applyFill="1" applyBorder="1" applyAlignment="1">
      <alignment vertical="center" wrapText="1"/>
    </xf>
    <xf numFmtId="0" fontId="23" fillId="0" borderId="0" xfId="0" applyFont="1" applyAlignment="1">
      <alignment vertical="center"/>
    </xf>
    <xf numFmtId="0" fontId="24" fillId="0" borderId="0" xfId="0" applyFont="1" applyAlignment="1">
      <alignment vertical="center"/>
    </xf>
    <xf numFmtId="0" fontId="4" fillId="0" borderId="11" xfId="0" applyFont="1" applyBorder="1" applyAlignment="1">
      <alignment vertical="center"/>
    </xf>
    <xf numFmtId="0" fontId="0" fillId="0" borderId="7" xfId="0" applyBorder="1" applyAlignment="1">
      <alignment vertical="center"/>
    </xf>
    <xf numFmtId="0" fontId="4" fillId="0" borderId="2" xfId="0" applyFont="1" applyBorder="1" applyAlignment="1">
      <alignment vertical="center"/>
    </xf>
    <xf numFmtId="0" fontId="0" fillId="0" borderId="5" xfId="0" applyBorder="1" applyAlignment="1">
      <alignment vertical="center"/>
    </xf>
    <xf numFmtId="0" fontId="3" fillId="0" borderId="2" xfId="0" applyFont="1" applyBorder="1" applyAlignment="1">
      <alignment vertical="center"/>
    </xf>
    <xf numFmtId="0" fontId="3" fillId="0" borderId="4" xfId="0" applyFont="1" applyBorder="1" applyAlignment="1">
      <alignment vertical="center"/>
    </xf>
  </cellXfs>
  <cellStyles count="5">
    <cellStyle name="Milliers" xfId="1" builtinId="3"/>
    <cellStyle name="Normal" xfId="0" builtinId="0"/>
    <cellStyle name="Normal 2" xfId="2"/>
    <cellStyle name="Pourcentage" xfId="3" builtinId="5"/>
    <cellStyle name="Pourcentage 2" xfId="4"/>
  </cellStyles>
  <dxfs count="0"/>
  <tableStyles count="0" defaultTableStyle="TableStyleMedium2" defaultPivotStyle="PivotStyleLight16"/>
  <colors>
    <mruColors>
      <color rgb="FFA83649"/>
      <color rgb="FFBA3C51"/>
      <color rgb="FFCE68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1.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3.xml.rels><?xml version="1.0" encoding="UTF-8" standalone="yes"?>
<Relationships xmlns="http://schemas.openxmlformats.org/package/2006/relationships"><Relationship Id="rId3" Type="http://schemas.microsoft.com/office/2011/relationships/chartStyle" Target="style1.xml"/><Relationship Id="rId2" Type="http://schemas.microsoft.com/office/2011/relationships/chartColorStyle" Target="colors1.xml"/><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3" Type="http://schemas.microsoft.com/office/2011/relationships/chartStyle" Target="style2.xml"/><Relationship Id="rId2" Type="http://schemas.microsoft.com/office/2011/relationships/chartColorStyle" Target="colors2.xml"/><Relationship Id="rId1" Type="http://schemas.openxmlformats.org/officeDocument/2006/relationships/chartUserShapes" Target="../drawings/drawing6.xml"/></Relationships>
</file>

<file path=xl/charts/_rels/chart5.xml.rels><?xml version="1.0" encoding="UTF-8" standalone="yes"?>
<Relationships xmlns="http://schemas.openxmlformats.org/package/2006/relationships"><Relationship Id="rId3" Type="http://schemas.microsoft.com/office/2011/relationships/chartStyle" Target="style3.xml"/><Relationship Id="rId2" Type="http://schemas.microsoft.com/office/2011/relationships/chartColorStyle" Target="colors3.xml"/><Relationship Id="rId1" Type="http://schemas.openxmlformats.org/officeDocument/2006/relationships/chartUserShapes" Target="../drawings/drawing8.xml"/></Relationships>
</file>

<file path=xl/charts/_rels/chart6.xml.rels><?xml version="1.0" encoding="UTF-8" standalone="yes"?>
<Relationships xmlns="http://schemas.openxmlformats.org/package/2006/relationships"><Relationship Id="rId3" Type="http://schemas.microsoft.com/office/2011/relationships/chartStyle" Target="style4.xml"/><Relationship Id="rId2" Type="http://schemas.microsoft.com/office/2011/relationships/chartColorStyle" Target="colors4.xml"/><Relationship Id="rId1" Type="http://schemas.openxmlformats.org/officeDocument/2006/relationships/chartUserShapes" Target="../drawings/drawing10.xml"/></Relationships>
</file>

<file path=xl/charts/_rels/chart7.xml.rels><?xml version="1.0" encoding="UTF-8" standalone="yes"?>
<Relationships xmlns="http://schemas.openxmlformats.org/package/2006/relationships"><Relationship Id="rId3" Type="http://schemas.microsoft.com/office/2011/relationships/chartStyle" Target="style5.xml"/><Relationship Id="rId2" Type="http://schemas.microsoft.com/office/2011/relationships/chartColorStyle" Target="colors5.xml"/><Relationship Id="rId1" Type="http://schemas.openxmlformats.org/officeDocument/2006/relationships/chartUserShapes" Target="../drawings/drawing12.xml"/></Relationships>
</file>

<file path=xl/charts/_rels/chart8.xml.rels><?xml version="1.0" encoding="UTF-8" standalone="yes"?>
<Relationships xmlns="http://schemas.openxmlformats.org/package/2006/relationships"><Relationship Id="rId3" Type="http://schemas.microsoft.com/office/2011/relationships/chartStyle" Target="style6.xml"/><Relationship Id="rId2" Type="http://schemas.microsoft.com/office/2011/relationships/chartColorStyle" Target="colors6.xml"/><Relationship Id="rId1" Type="http://schemas.openxmlformats.org/officeDocument/2006/relationships/chartUserShapes" Target="../drawings/drawing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9054714314556834"/>
          <c:y val="6.1935492261179205E-2"/>
          <c:w val="0.52536095295780327"/>
          <c:h val="0.74863943762789775"/>
        </c:manualLayout>
      </c:layout>
      <c:barChart>
        <c:barDir val="bar"/>
        <c:grouping val="percentStacked"/>
        <c:varyColors val="0"/>
        <c:ser>
          <c:idx val="0"/>
          <c:order val="0"/>
          <c:tx>
            <c:strRef>
              <c:f>'Figure 1'!$E$2</c:f>
              <c:strCache>
                <c:ptCount val="1"/>
                <c:pt idx="0">
                  <c:v>Maîtrise insuffisante</c:v>
                </c:pt>
              </c:strCache>
            </c:strRef>
          </c:tx>
          <c:invertIfNegative val="0"/>
          <c:dLbls>
            <c:numFmt formatCode="#,##0.0" sourceLinked="0"/>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Lit>
              <c:ptCount val="10"/>
              <c:pt idx="0">
                <c:v>« À l'heure »</c:v>
              </c:pt>
              <c:pt idx="1">
                <c:v>En retard</c:v>
              </c:pt>
              <c:pt idx="2">
                <c:v>Privé sous contrat</c:v>
              </c:pt>
              <c:pt idx="3">
                <c:v>Public hors éduc. prioritaire</c:v>
              </c:pt>
              <c:pt idx="4">
                <c:v>REP</c:v>
              </c:pt>
              <c:pt idx="5">
                <c:v>REP +</c:v>
              </c:pt>
              <c:pt idx="6">
                <c:v>Filles</c:v>
              </c:pt>
              <c:pt idx="7">
                <c:v>Garçons</c:v>
              </c:pt>
              <c:pt idx="9">
                <c:v>Ensemble</c:v>
              </c:pt>
            </c:strLit>
          </c:cat>
          <c:val>
            <c:numRef>
              <c:f>'Figure 1'!$E$3:$E$12</c:f>
              <c:numCache>
                <c:formatCode>_-* #,##0.0\ _€_-;\-* #,##0.0\ _€_-;_-* "-"??\ _€_-;_-@_-</c:formatCode>
                <c:ptCount val="10"/>
                <c:pt idx="0">
                  <c:v>0.77</c:v>
                </c:pt>
                <c:pt idx="1">
                  <c:v>5.28</c:v>
                </c:pt>
                <c:pt idx="2">
                  <c:v>0.28000000000000003</c:v>
                </c:pt>
                <c:pt idx="3">
                  <c:v>0.69</c:v>
                </c:pt>
                <c:pt idx="4">
                  <c:v>2.6</c:v>
                </c:pt>
                <c:pt idx="5">
                  <c:v>4.82</c:v>
                </c:pt>
                <c:pt idx="6">
                  <c:v>0.73</c:v>
                </c:pt>
                <c:pt idx="7">
                  <c:v>1.35</c:v>
                </c:pt>
                <c:pt idx="9">
                  <c:v>1.04</c:v>
                </c:pt>
              </c:numCache>
            </c:numRef>
          </c:val>
          <c:extLst xmlns:c16r2="http://schemas.microsoft.com/office/drawing/2015/06/chart">
            <c:ext xmlns:c16="http://schemas.microsoft.com/office/drawing/2014/chart" uri="{C3380CC4-5D6E-409C-BE32-E72D297353CC}">
              <c16:uniqueId val="{00000000-3E10-4D19-ACCB-41B7D8E64875}"/>
            </c:ext>
          </c:extLst>
        </c:ser>
        <c:ser>
          <c:idx val="1"/>
          <c:order val="1"/>
          <c:tx>
            <c:strRef>
              <c:f>'Figure 1'!$F$2</c:f>
              <c:strCache>
                <c:ptCount val="1"/>
                <c:pt idx="0">
                  <c:v>Maîtrise fragile</c:v>
                </c:pt>
              </c:strCache>
            </c:strRef>
          </c:tx>
          <c:invertIfNegative val="0"/>
          <c:dLbls>
            <c:numFmt formatCode="#,##0.0" sourceLinked="0"/>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Lit>
              <c:ptCount val="10"/>
              <c:pt idx="0">
                <c:v>« À l'heure »</c:v>
              </c:pt>
              <c:pt idx="1">
                <c:v>En retard</c:v>
              </c:pt>
              <c:pt idx="2">
                <c:v>Privé sous contrat</c:v>
              </c:pt>
              <c:pt idx="3">
                <c:v>Public hors éduc. prioritaire</c:v>
              </c:pt>
              <c:pt idx="4">
                <c:v>REP</c:v>
              </c:pt>
              <c:pt idx="5">
                <c:v>REP +</c:v>
              </c:pt>
              <c:pt idx="6">
                <c:v>Filles</c:v>
              </c:pt>
              <c:pt idx="7">
                <c:v>Garçons</c:v>
              </c:pt>
              <c:pt idx="9">
                <c:v>Ensemble</c:v>
              </c:pt>
            </c:strLit>
          </c:cat>
          <c:val>
            <c:numRef>
              <c:f>'Figure 1'!$F$3:$F$12</c:f>
              <c:numCache>
                <c:formatCode>_-* #,##0.0\ _€_-;\-* #,##0.0\ _€_-;_-* "-"??\ _€_-;_-@_-</c:formatCode>
                <c:ptCount val="10"/>
                <c:pt idx="0">
                  <c:v>8.7899999999999991</c:v>
                </c:pt>
                <c:pt idx="1">
                  <c:v>39.29</c:v>
                </c:pt>
                <c:pt idx="2">
                  <c:v>4.75</c:v>
                </c:pt>
                <c:pt idx="3">
                  <c:v>9.6</c:v>
                </c:pt>
                <c:pt idx="4">
                  <c:v>19.190000000000001</c:v>
                </c:pt>
                <c:pt idx="5">
                  <c:v>27.59</c:v>
                </c:pt>
                <c:pt idx="6">
                  <c:v>8.17</c:v>
                </c:pt>
                <c:pt idx="7">
                  <c:v>13</c:v>
                </c:pt>
                <c:pt idx="9">
                  <c:v>10.63</c:v>
                </c:pt>
              </c:numCache>
            </c:numRef>
          </c:val>
          <c:extLst xmlns:c16r2="http://schemas.microsoft.com/office/drawing/2015/06/chart">
            <c:ext xmlns:c16="http://schemas.microsoft.com/office/drawing/2014/chart" uri="{C3380CC4-5D6E-409C-BE32-E72D297353CC}">
              <c16:uniqueId val="{00000001-3E10-4D19-ACCB-41B7D8E64875}"/>
            </c:ext>
          </c:extLst>
        </c:ser>
        <c:ser>
          <c:idx val="2"/>
          <c:order val="2"/>
          <c:tx>
            <c:strRef>
              <c:f>'Figure 1'!$G$2</c:f>
              <c:strCache>
                <c:ptCount val="1"/>
                <c:pt idx="0">
                  <c:v>Maîtrise satisfaisante</c:v>
                </c:pt>
              </c:strCache>
            </c:strRef>
          </c:tx>
          <c:invertIfNegative val="0"/>
          <c:dLbls>
            <c:numFmt formatCode="#,##0.0" sourceLinked="0"/>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Lit>
              <c:ptCount val="10"/>
              <c:pt idx="0">
                <c:v>« À l'heure »</c:v>
              </c:pt>
              <c:pt idx="1">
                <c:v>En retard</c:v>
              </c:pt>
              <c:pt idx="2">
                <c:v>Privé sous contrat</c:v>
              </c:pt>
              <c:pt idx="3">
                <c:v>Public hors éduc. prioritaire</c:v>
              </c:pt>
              <c:pt idx="4">
                <c:v>REP</c:v>
              </c:pt>
              <c:pt idx="5">
                <c:v>REP +</c:v>
              </c:pt>
              <c:pt idx="6">
                <c:v>Filles</c:v>
              </c:pt>
              <c:pt idx="7">
                <c:v>Garçons</c:v>
              </c:pt>
              <c:pt idx="9">
                <c:v>Ensemble</c:v>
              </c:pt>
            </c:strLit>
          </c:cat>
          <c:val>
            <c:numRef>
              <c:f>'Figure 1'!$G$3:$G$12</c:f>
              <c:numCache>
                <c:formatCode>_-* #,##0.0\ _€_-;\-* #,##0.0\ _€_-;_-* "-"??\ _€_-;_-@_-</c:formatCode>
                <c:ptCount val="10"/>
                <c:pt idx="0">
                  <c:v>76.349999999999994</c:v>
                </c:pt>
                <c:pt idx="1">
                  <c:v>54.63</c:v>
                </c:pt>
                <c:pt idx="2">
                  <c:v>74.92</c:v>
                </c:pt>
                <c:pt idx="3">
                  <c:v>76.569999999999993</c:v>
                </c:pt>
                <c:pt idx="4">
                  <c:v>71.900000000000006</c:v>
                </c:pt>
                <c:pt idx="5">
                  <c:v>64.180000000000007</c:v>
                </c:pt>
                <c:pt idx="6">
                  <c:v>75.08</c:v>
                </c:pt>
                <c:pt idx="7">
                  <c:v>74.989999999999995</c:v>
                </c:pt>
                <c:pt idx="9">
                  <c:v>75.040000000000006</c:v>
                </c:pt>
              </c:numCache>
            </c:numRef>
          </c:val>
          <c:extLst xmlns:c16r2="http://schemas.microsoft.com/office/drawing/2015/06/chart">
            <c:ext xmlns:c16="http://schemas.microsoft.com/office/drawing/2014/chart" uri="{C3380CC4-5D6E-409C-BE32-E72D297353CC}">
              <c16:uniqueId val="{00000002-3E10-4D19-ACCB-41B7D8E64875}"/>
            </c:ext>
          </c:extLst>
        </c:ser>
        <c:ser>
          <c:idx val="3"/>
          <c:order val="3"/>
          <c:tx>
            <c:strRef>
              <c:f>'Figure 1'!$H$2</c:f>
              <c:strCache>
                <c:ptCount val="1"/>
                <c:pt idx="0">
                  <c:v>Très bonne maîtrise</c:v>
                </c:pt>
              </c:strCache>
            </c:strRef>
          </c:tx>
          <c:invertIfNegative val="0"/>
          <c:dLbls>
            <c:numFmt formatCode="#,##0.0" sourceLinked="0"/>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Lit>
              <c:ptCount val="10"/>
              <c:pt idx="0">
                <c:v>« À l'heure »</c:v>
              </c:pt>
              <c:pt idx="1">
                <c:v>En retard</c:v>
              </c:pt>
              <c:pt idx="2">
                <c:v>Privé sous contrat</c:v>
              </c:pt>
              <c:pt idx="3">
                <c:v>Public hors éduc. prioritaire</c:v>
              </c:pt>
              <c:pt idx="4">
                <c:v>REP</c:v>
              </c:pt>
              <c:pt idx="5">
                <c:v>REP +</c:v>
              </c:pt>
              <c:pt idx="6">
                <c:v>Filles</c:v>
              </c:pt>
              <c:pt idx="7">
                <c:v>Garçons</c:v>
              </c:pt>
              <c:pt idx="9">
                <c:v>Ensemble</c:v>
              </c:pt>
            </c:strLit>
          </c:cat>
          <c:val>
            <c:numRef>
              <c:f>'Figure 1'!$H$3:$H$12</c:f>
              <c:numCache>
                <c:formatCode>_-* #,##0.0\ _€_-;\-* #,##0.0\ _€_-;_-* "-"??\ _€_-;_-@_-</c:formatCode>
                <c:ptCount val="10"/>
                <c:pt idx="0">
                  <c:v>14.09</c:v>
                </c:pt>
                <c:pt idx="1">
                  <c:v>0.8</c:v>
                </c:pt>
                <c:pt idx="2">
                  <c:v>20.05</c:v>
                </c:pt>
                <c:pt idx="3">
                  <c:v>13.14</c:v>
                </c:pt>
                <c:pt idx="4">
                  <c:v>6.3</c:v>
                </c:pt>
                <c:pt idx="5">
                  <c:v>3.41</c:v>
                </c:pt>
                <c:pt idx="6">
                  <c:v>16.02</c:v>
                </c:pt>
                <c:pt idx="7">
                  <c:v>10.66</c:v>
                </c:pt>
                <c:pt idx="9">
                  <c:v>13.29</c:v>
                </c:pt>
              </c:numCache>
            </c:numRef>
          </c:val>
          <c:extLst xmlns:c16r2="http://schemas.microsoft.com/office/drawing/2015/06/chart">
            <c:ext xmlns:c16="http://schemas.microsoft.com/office/drawing/2014/chart" uri="{C3380CC4-5D6E-409C-BE32-E72D297353CC}">
              <c16:uniqueId val="{00000003-3E10-4D19-ACCB-41B7D8E64875}"/>
            </c:ext>
          </c:extLst>
        </c:ser>
        <c:dLbls>
          <c:showLegendKey val="0"/>
          <c:showVal val="0"/>
          <c:showCatName val="0"/>
          <c:showSerName val="0"/>
          <c:showPercent val="0"/>
          <c:showBubbleSize val="0"/>
        </c:dLbls>
        <c:gapWidth val="45"/>
        <c:overlap val="100"/>
        <c:axId val="107068800"/>
        <c:axId val="106898560"/>
      </c:barChart>
      <c:catAx>
        <c:axId val="107068800"/>
        <c:scaling>
          <c:orientation val="minMax"/>
        </c:scaling>
        <c:delete val="0"/>
        <c:axPos val="l"/>
        <c:numFmt formatCode="General" sourceLinked="0"/>
        <c:majorTickMark val="none"/>
        <c:minorTickMark val="none"/>
        <c:tickLblPos val="nextTo"/>
        <c:crossAx val="106898560"/>
        <c:crosses val="autoZero"/>
        <c:auto val="1"/>
        <c:lblAlgn val="ctr"/>
        <c:lblOffset val="100"/>
        <c:noMultiLvlLbl val="0"/>
      </c:catAx>
      <c:valAx>
        <c:axId val="106898560"/>
        <c:scaling>
          <c:orientation val="minMax"/>
        </c:scaling>
        <c:delete val="0"/>
        <c:axPos val="b"/>
        <c:numFmt formatCode="0%" sourceLinked="1"/>
        <c:majorTickMark val="out"/>
        <c:minorTickMark val="none"/>
        <c:tickLblPos val="nextTo"/>
        <c:crossAx val="107068800"/>
        <c:crosses val="autoZero"/>
        <c:crossBetween val="between"/>
      </c:valAx>
    </c:plotArea>
    <c:legend>
      <c:legendPos val="r"/>
      <c:layout>
        <c:manualLayout>
          <c:xMode val="edge"/>
          <c:yMode val="edge"/>
          <c:x val="6.9610660205935801E-2"/>
          <c:y val="0.89168739536871"/>
          <c:w val="0.89346626287098729"/>
          <c:h val="0.10780785475341355"/>
        </c:manualLayout>
      </c:layout>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9054714314556834"/>
          <c:y val="6.1935492261179205E-2"/>
          <c:w val="0.52536095295780327"/>
          <c:h val="0.74863943762789775"/>
        </c:manualLayout>
      </c:layout>
      <c:barChart>
        <c:barDir val="bar"/>
        <c:grouping val="percentStacked"/>
        <c:varyColors val="0"/>
        <c:ser>
          <c:idx val="0"/>
          <c:order val="0"/>
          <c:tx>
            <c:strRef>
              <c:f>'Figure 5.1'!$E$2</c:f>
              <c:strCache>
                <c:ptCount val="1"/>
                <c:pt idx="0">
                  <c:v>Groupe  "A besoins"</c:v>
                </c:pt>
              </c:strCache>
            </c:strRef>
          </c:tx>
          <c:invertIfNegative val="0"/>
          <c:dLbls>
            <c:numFmt formatCode="#,##0.0" sourceLinked="0"/>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ext>
            </c:extLst>
          </c:dLbls>
          <c:cat>
            <c:strRef>
              <c:f>'Figure 5.1'!$D$3:$D$9</c:f>
              <c:strCache>
                <c:ptCount val="7"/>
                <c:pt idx="0">
                  <c:v>Groupe 1 (20 % des collèges les moins favorisés)</c:v>
                </c:pt>
                <c:pt idx="1">
                  <c:v>Groupe 2</c:v>
                </c:pt>
                <c:pt idx="2">
                  <c:v>Groupe 3</c:v>
                </c:pt>
                <c:pt idx="3">
                  <c:v>Groupe 4</c:v>
                </c:pt>
                <c:pt idx="4">
                  <c:v>Groupe 5 (20 % des collèges les plus  favorisés)</c:v>
                </c:pt>
                <c:pt idx="6">
                  <c:v>Ensemble</c:v>
                </c:pt>
              </c:strCache>
            </c:strRef>
          </c:cat>
          <c:val>
            <c:numRef>
              <c:f>'Figure 5.1'!$E$3:$E$9</c:f>
              <c:numCache>
                <c:formatCode>_-* #,##0.0\ _€_-;\-* #,##0.0\ _€_-;_-* "-"??\ _€_-;_-@_-</c:formatCode>
                <c:ptCount val="7"/>
                <c:pt idx="0">
                  <c:v>27.82</c:v>
                </c:pt>
                <c:pt idx="1">
                  <c:v>18.54</c:v>
                </c:pt>
                <c:pt idx="2">
                  <c:v>15.2</c:v>
                </c:pt>
                <c:pt idx="3">
                  <c:v>12.17</c:v>
                </c:pt>
                <c:pt idx="4">
                  <c:v>7.69</c:v>
                </c:pt>
                <c:pt idx="6">
                  <c:v>15.8</c:v>
                </c:pt>
              </c:numCache>
            </c:numRef>
          </c:val>
          <c:extLst xmlns:c16r2="http://schemas.microsoft.com/office/drawing/2015/06/chart">
            <c:ext xmlns:c16="http://schemas.microsoft.com/office/drawing/2014/chart" uri="{C3380CC4-5D6E-409C-BE32-E72D297353CC}">
              <c16:uniqueId val="{00000000-01C1-4FCC-8A70-95C7352BC137}"/>
            </c:ext>
          </c:extLst>
        </c:ser>
        <c:ser>
          <c:idx val="1"/>
          <c:order val="1"/>
          <c:tx>
            <c:strRef>
              <c:f>'Figure 5.1'!$F$2</c:f>
              <c:strCache>
                <c:ptCount val="1"/>
                <c:pt idx="0">
                  <c:v>Groupe "Fragile"</c:v>
                </c:pt>
              </c:strCache>
            </c:strRef>
          </c:tx>
          <c:invertIfNegative val="0"/>
          <c:dLbls>
            <c:numFmt formatCode="#,##0.0" sourceLinked="0"/>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ext>
            </c:extLst>
          </c:dLbls>
          <c:cat>
            <c:strRef>
              <c:f>'Figure 5.1'!$D$3:$D$9</c:f>
              <c:strCache>
                <c:ptCount val="7"/>
                <c:pt idx="0">
                  <c:v>Groupe 1 (20 % des collèges les moins favorisés)</c:v>
                </c:pt>
                <c:pt idx="1">
                  <c:v>Groupe 2</c:v>
                </c:pt>
                <c:pt idx="2">
                  <c:v>Groupe 3</c:v>
                </c:pt>
                <c:pt idx="3">
                  <c:v>Groupe 4</c:v>
                </c:pt>
                <c:pt idx="4">
                  <c:v>Groupe 5 (20 % des collèges les plus  favorisés)</c:v>
                </c:pt>
                <c:pt idx="6">
                  <c:v>Ensemble</c:v>
                </c:pt>
              </c:strCache>
            </c:strRef>
          </c:cat>
          <c:val>
            <c:numRef>
              <c:f>'Figure 5.1'!$F$3:$F$9</c:f>
              <c:numCache>
                <c:formatCode>_-* #,##0.0\ _€_-;\-* #,##0.0\ _€_-;_-* "-"??\ _€_-;_-@_-</c:formatCode>
                <c:ptCount val="7"/>
                <c:pt idx="0">
                  <c:v>29.55</c:v>
                </c:pt>
                <c:pt idx="1">
                  <c:v>27.02</c:v>
                </c:pt>
                <c:pt idx="2">
                  <c:v>25.12</c:v>
                </c:pt>
                <c:pt idx="3">
                  <c:v>22.49</c:v>
                </c:pt>
                <c:pt idx="4">
                  <c:v>16.57</c:v>
                </c:pt>
                <c:pt idx="6">
                  <c:v>23.66</c:v>
                </c:pt>
              </c:numCache>
            </c:numRef>
          </c:val>
          <c:extLst xmlns:c16r2="http://schemas.microsoft.com/office/drawing/2015/06/chart">
            <c:ext xmlns:c16="http://schemas.microsoft.com/office/drawing/2014/chart" uri="{C3380CC4-5D6E-409C-BE32-E72D297353CC}">
              <c16:uniqueId val="{00000001-01C1-4FCC-8A70-95C7352BC137}"/>
            </c:ext>
          </c:extLst>
        </c:ser>
        <c:ser>
          <c:idx val="2"/>
          <c:order val="2"/>
          <c:tx>
            <c:strRef>
              <c:f>'Figure 5.1'!$G$2</c:f>
              <c:strCache>
                <c:ptCount val="1"/>
                <c:pt idx="0">
                  <c:v>Groupe "Satisfaisant"</c:v>
                </c:pt>
              </c:strCache>
            </c:strRef>
          </c:tx>
          <c:invertIfNegative val="0"/>
          <c:dLbls>
            <c:numFmt formatCode="#,##0.0" sourceLinked="0"/>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ext>
            </c:extLst>
          </c:dLbls>
          <c:cat>
            <c:strRef>
              <c:f>'Figure 5.1'!$D$3:$D$9</c:f>
              <c:strCache>
                <c:ptCount val="7"/>
                <c:pt idx="0">
                  <c:v>Groupe 1 (20 % des collèges les moins favorisés)</c:v>
                </c:pt>
                <c:pt idx="1">
                  <c:v>Groupe 2</c:v>
                </c:pt>
                <c:pt idx="2">
                  <c:v>Groupe 3</c:v>
                </c:pt>
                <c:pt idx="3">
                  <c:v>Groupe 4</c:v>
                </c:pt>
                <c:pt idx="4">
                  <c:v>Groupe 5 (20 % des collèges les plus  favorisés)</c:v>
                </c:pt>
                <c:pt idx="6">
                  <c:v>Ensemble</c:v>
                </c:pt>
              </c:strCache>
            </c:strRef>
          </c:cat>
          <c:val>
            <c:numRef>
              <c:f>'Figure 5.1'!$G$3:$G$9</c:f>
              <c:numCache>
                <c:formatCode>_-* #,##0.0\ _€_-;\-* #,##0.0\ _€_-;_-* "-"??\ _€_-;_-@_-</c:formatCode>
                <c:ptCount val="7"/>
                <c:pt idx="0">
                  <c:v>42.63</c:v>
                </c:pt>
                <c:pt idx="1">
                  <c:v>54.44</c:v>
                </c:pt>
                <c:pt idx="2">
                  <c:v>59.68</c:v>
                </c:pt>
                <c:pt idx="3">
                  <c:v>65.34</c:v>
                </c:pt>
                <c:pt idx="4">
                  <c:v>75.75</c:v>
                </c:pt>
                <c:pt idx="6">
                  <c:v>60.54</c:v>
                </c:pt>
              </c:numCache>
            </c:numRef>
          </c:val>
          <c:extLst xmlns:c16r2="http://schemas.microsoft.com/office/drawing/2015/06/chart">
            <c:ext xmlns:c16="http://schemas.microsoft.com/office/drawing/2014/chart" uri="{C3380CC4-5D6E-409C-BE32-E72D297353CC}">
              <c16:uniqueId val="{00000002-01C1-4FCC-8A70-95C7352BC137}"/>
            </c:ext>
          </c:extLst>
        </c:ser>
        <c:dLbls>
          <c:showLegendKey val="0"/>
          <c:showVal val="0"/>
          <c:showCatName val="0"/>
          <c:showSerName val="0"/>
          <c:showPercent val="0"/>
          <c:showBubbleSize val="0"/>
        </c:dLbls>
        <c:gapWidth val="45"/>
        <c:overlap val="100"/>
        <c:axId val="119256576"/>
        <c:axId val="119258112"/>
      </c:barChart>
      <c:catAx>
        <c:axId val="119256576"/>
        <c:scaling>
          <c:orientation val="minMax"/>
        </c:scaling>
        <c:delete val="0"/>
        <c:axPos val="l"/>
        <c:numFmt formatCode="General" sourceLinked="0"/>
        <c:majorTickMark val="none"/>
        <c:minorTickMark val="none"/>
        <c:tickLblPos val="nextTo"/>
        <c:crossAx val="119258112"/>
        <c:crosses val="autoZero"/>
        <c:auto val="1"/>
        <c:lblAlgn val="ctr"/>
        <c:lblOffset val="100"/>
        <c:noMultiLvlLbl val="0"/>
      </c:catAx>
      <c:valAx>
        <c:axId val="119258112"/>
        <c:scaling>
          <c:orientation val="minMax"/>
        </c:scaling>
        <c:delete val="0"/>
        <c:axPos val="b"/>
        <c:numFmt formatCode="0%" sourceLinked="1"/>
        <c:majorTickMark val="out"/>
        <c:minorTickMark val="none"/>
        <c:tickLblPos val="nextTo"/>
        <c:crossAx val="119256576"/>
        <c:crosses val="autoZero"/>
        <c:crossBetween val="between"/>
      </c:valAx>
    </c:plotArea>
    <c:legend>
      <c:legendPos val="r"/>
      <c:layout>
        <c:manualLayout>
          <c:xMode val="edge"/>
          <c:yMode val="edge"/>
          <c:x val="2.3765392499814623E-2"/>
          <c:y val="0.89168739536871"/>
          <c:w val="0.97077348416149389"/>
          <c:h val="0.10831251093613298"/>
        </c:manualLayout>
      </c:layout>
      <c:overlay val="0"/>
    </c:legend>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9054714314556834"/>
          <c:y val="6.1935492261179205E-2"/>
          <c:w val="0.52536095295780327"/>
          <c:h val="0.74863943762789775"/>
        </c:manualLayout>
      </c:layout>
      <c:barChart>
        <c:barDir val="bar"/>
        <c:grouping val="percentStacked"/>
        <c:varyColors val="0"/>
        <c:ser>
          <c:idx val="0"/>
          <c:order val="0"/>
          <c:tx>
            <c:strRef>
              <c:f>'Figure 6'!$E$2</c:f>
              <c:strCache>
                <c:ptCount val="1"/>
                <c:pt idx="0">
                  <c:v>Groupe "A besoins"</c:v>
                </c:pt>
              </c:strCache>
            </c:strRef>
          </c:tx>
          <c:invertIfNegative val="0"/>
          <c:dLbls>
            <c:numFmt formatCode="#,##0.0" sourceLinked="0"/>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'Figure 6'!$D$3:$D$12</c:f>
              <c:strCache>
                <c:ptCount val="10"/>
                <c:pt idx="0">
                  <c:v>« À l'heure »</c:v>
                </c:pt>
                <c:pt idx="1">
                  <c:v>En retard</c:v>
                </c:pt>
                <c:pt idx="2">
                  <c:v>Privé sous contrat</c:v>
                </c:pt>
                <c:pt idx="3">
                  <c:v>Public hors éduc. prioritaire</c:v>
                </c:pt>
                <c:pt idx="4">
                  <c:v>REP</c:v>
                </c:pt>
                <c:pt idx="5">
                  <c:v>REP +</c:v>
                </c:pt>
                <c:pt idx="6">
                  <c:v>Filles</c:v>
                </c:pt>
                <c:pt idx="7">
                  <c:v>Garçons</c:v>
                </c:pt>
                <c:pt idx="9">
                  <c:v>Ensemble</c:v>
                </c:pt>
              </c:strCache>
            </c:strRef>
          </c:cat>
          <c:val>
            <c:numRef>
              <c:f>'Figure 6'!$E$3:$E$12</c:f>
              <c:numCache>
                <c:formatCode>_-* #,##0.0\ _€_-;\-* #,##0.0\ _€_-;_-* "-"??\ _€_-;_-@_-</c:formatCode>
                <c:ptCount val="10"/>
                <c:pt idx="0">
                  <c:v>12.12</c:v>
                </c:pt>
                <c:pt idx="1">
                  <c:v>40.96</c:v>
                </c:pt>
                <c:pt idx="2">
                  <c:v>7.92</c:v>
                </c:pt>
                <c:pt idx="3">
                  <c:v>12.59</c:v>
                </c:pt>
                <c:pt idx="4">
                  <c:v>23.33</c:v>
                </c:pt>
                <c:pt idx="5">
                  <c:v>32.130000000000003</c:v>
                </c:pt>
                <c:pt idx="6">
                  <c:v>13.69</c:v>
                </c:pt>
                <c:pt idx="7">
                  <c:v>14.03</c:v>
                </c:pt>
                <c:pt idx="9">
                  <c:v>13.92</c:v>
                </c:pt>
              </c:numCache>
            </c:numRef>
          </c:val>
          <c:extLst xmlns:c16r2="http://schemas.microsoft.com/office/drawing/2015/06/chart">
            <c:ext xmlns:c16="http://schemas.microsoft.com/office/drawing/2014/chart" uri="{C3380CC4-5D6E-409C-BE32-E72D297353CC}">
              <c16:uniqueId val="{00000004-9A27-4819-8DC6-76E85C198734}"/>
            </c:ext>
          </c:extLst>
        </c:ser>
        <c:ser>
          <c:idx val="1"/>
          <c:order val="1"/>
          <c:tx>
            <c:strRef>
              <c:f>'Figure 6'!$F$2</c:f>
              <c:strCache>
                <c:ptCount val="1"/>
                <c:pt idx="0">
                  <c:v>Groupe "Fragile"</c:v>
                </c:pt>
              </c:strCache>
            </c:strRef>
          </c:tx>
          <c:invertIfNegative val="0"/>
          <c:dLbls>
            <c:numFmt formatCode="#,##0.0" sourceLinked="0"/>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'Figure 6'!$D$3:$D$12</c:f>
              <c:strCache>
                <c:ptCount val="10"/>
                <c:pt idx="0">
                  <c:v>« À l'heure »</c:v>
                </c:pt>
                <c:pt idx="1">
                  <c:v>En retard</c:v>
                </c:pt>
                <c:pt idx="2">
                  <c:v>Privé sous contrat</c:v>
                </c:pt>
                <c:pt idx="3">
                  <c:v>Public hors éduc. prioritaire</c:v>
                </c:pt>
                <c:pt idx="4">
                  <c:v>REP</c:v>
                </c:pt>
                <c:pt idx="5">
                  <c:v>REP +</c:v>
                </c:pt>
                <c:pt idx="6">
                  <c:v>Filles</c:v>
                </c:pt>
                <c:pt idx="7">
                  <c:v>Garçons</c:v>
                </c:pt>
                <c:pt idx="9">
                  <c:v>Ensemble</c:v>
                </c:pt>
              </c:strCache>
            </c:strRef>
          </c:cat>
          <c:val>
            <c:numRef>
              <c:f>'Figure 6'!$F$3:$F$12</c:f>
              <c:numCache>
                <c:formatCode>_-* #,##0.0\ _€_-;\-* #,##0.0\ _€_-;_-* "-"??\ _€_-;_-@_-</c:formatCode>
                <c:ptCount val="10"/>
                <c:pt idx="0">
                  <c:v>23.77</c:v>
                </c:pt>
                <c:pt idx="1">
                  <c:v>37.25</c:v>
                </c:pt>
                <c:pt idx="2">
                  <c:v>19.39</c:v>
                </c:pt>
                <c:pt idx="3">
                  <c:v>24.24</c:v>
                </c:pt>
                <c:pt idx="4">
                  <c:v>31.47</c:v>
                </c:pt>
                <c:pt idx="5">
                  <c:v>34.39</c:v>
                </c:pt>
                <c:pt idx="6">
                  <c:v>27.35</c:v>
                </c:pt>
                <c:pt idx="7">
                  <c:v>21.91</c:v>
                </c:pt>
                <c:pt idx="9">
                  <c:v>24.56</c:v>
                </c:pt>
              </c:numCache>
            </c:numRef>
          </c:val>
          <c:extLst xmlns:c16r2="http://schemas.microsoft.com/office/drawing/2015/06/chart">
            <c:ext xmlns:c16="http://schemas.microsoft.com/office/drawing/2014/chart" uri="{C3380CC4-5D6E-409C-BE32-E72D297353CC}">
              <c16:uniqueId val="{00000005-9A27-4819-8DC6-76E85C198734}"/>
            </c:ext>
          </c:extLst>
        </c:ser>
        <c:ser>
          <c:idx val="2"/>
          <c:order val="2"/>
          <c:tx>
            <c:strRef>
              <c:f>'Figure 6'!$G$2</c:f>
              <c:strCache>
                <c:ptCount val="1"/>
                <c:pt idx="0">
                  <c:v>Groupe "Satisfaisant"</c:v>
                </c:pt>
              </c:strCache>
            </c:strRef>
          </c:tx>
          <c:invertIfNegative val="0"/>
          <c:dLbls>
            <c:numFmt formatCode="#,##0.0" sourceLinked="0"/>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'Figure 6'!$D$3:$D$12</c:f>
              <c:strCache>
                <c:ptCount val="10"/>
                <c:pt idx="0">
                  <c:v>« À l'heure »</c:v>
                </c:pt>
                <c:pt idx="1">
                  <c:v>En retard</c:v>
                </c:pt>
                <c:pt idx="2">
                  <c:v>Privé sous contrat</c:v>
                </c:pt>
                <c:pt idx="3">
                  <c:v>Public hors éduc. prioritaire</c:v>
                </c:pt>
                <c:pt idx="4">
                  <c:v>REP</c:v>
                </c:pt>
                <c:pt idx="5">
                  <c:v>REP +</c:v>
                </c:pt>
                <c:pt idx="6">
                  <c:v>Filles</c:v>
                </c:pt>
                <c:pt idx="7">
                  <c:v>Garçons</c:v>
                </c:pt>
                <c:pt idx="9">
                  <c:v>Ensemble</c:v>
                </c:pt>
              </c:strCache>
            </c:strRef>
          </c:cat>
          <c:val>
            <c:numRef>
              <c:f>'Figure 6'!$G$3:$G$12</c:f>
              <c:numCache>
                <c:formatCode>_-* #,##0.0\ _€_-;\-* #,##0.0\ _€_-;_-* "-"??\ _€_-;_-@_-</c:formatCode>
                <c:ptCount val="10"/>
                <c:pt idx="0">
                  <c:v>64.11</c:v>
                </c:pt>
                <c:pt idx="1">
                  <c:v>21.79</c:v>
                </c:pt>
                <c:pt idx="2">
                  <c:v>72.69</c:v>
                </c:pt>
                <c:pt idx="3">
                  <c:v>63.17</c:v>
                </c:pt>
                <c:pt idx="4">
                  <c:v>45.2</c:v>
                </c:pt>
                <c:pt idx="5">
                  <c:v>33.49</c:v>
                </c:pt>
                <c:pt idx="6">
                  <c:v>58.96</c:v>
                </c:pt>
                <c:pt idx="7">
                  <c:v>64.05</c:v>
                </c:pt>
                <c:pt idx="9">
                  <c:v>61.52</c:v>
                </c:pt>
              </c:numCache>
            </c:numRef>
          </c:val>
          <c:extLst xmlns:c16r2="http://schemas.microsoft.com/office/drawing/2015/06/chart">
            <c:ext xmlns:c16="http://schemas.microsoft.com/office/drawing/2014/chart" uri="{C3380CC4-5D6E-409C-BE32-E72D297353CC}">
              <c16:uniqueId val="{00000006-9A27-4819-8DC6-76E85C198734}"/>
            </c:ext>
          </c:extLst>
        </c:ser>
        <c:dLbls>
          <c:showLegendKey val="0"/>
          <c:showVal val="0"/>
          <c:showCatName val="0"/>
          <c:showSerName val="0"/>
          <c:showPercent val="0"/>
          <c:showBubbleSize val="0"/>
        </c:dLbls>
        <c:gapWidth val="45"/>
        <c:overlap val="100"/>
        <c:axId val="119401472"/>
        <c:axId val="108532480"/>
      </c:barChart>
      <c:catAx>
        <c:axId val="119401472"/>
        <c:scaling>
          <c:orientation val="minMax"/>
        </c:scaling>
        <c:delete val="0"/>
        <c:axPos val="l"/>
        <c:numFmt formatCode="General" sourceLinked="0"/>
        <c:majorTickMark val="none"/>
        <c:minorTickMark val="none"/>
        <c:tickLblPos val="nextTo"/>
        <c:crossAx val="108532480"/>
        <c:crosses val="autoZero"/>
        <c:auto val="1"/>
        <c:lblAlgn val="ctr"/>
        <c:lblOffset val="100"/>
        <c:noMultiLvlLbl val="0"/>
      </c:catAx>
      <c:valAx>
        <c:axId val="108532480"/>
        <c:scaling>
          <c:orientation val="minMax"/>
        </c:scaling>
        <c:delete val="0"/>
        <c:axPos val="b"/>
        <c:numFmt formatCode="0%" sourceLinked="1"/>
        <c:majorTickMark val="out"/>
        <c:minorTickMark val="none"/>
        <c:tickLblPos val="nextTo"/>
        <c:crossAx val="119401472"/>
        <c:crosses val="autoZero"/>
        <c:crossBetween val="between"/>
      </c:valAx>
    </c:plotArea>
    <c:legend>
      <c:legendPos val="r"/>
      <c:layout>
        <c:manualLayout>
          <c:xMode val="edge"/>
          <c:yMode val="edge"/>
          <c:x val="6.9610660205935801E-2"/>
          <c:y val="0.90928925963462492"/>
          <c:w val="0.87797047022913777"/>
          <c:h val="9.0710740365375103E-2"/>
        </c:manualLayout>
      </c:layout>
      <c:overlay val="0"/>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9054714314556834"/>
          <c:y val="6.1935492261179205E-2"/>
          <c:w val="0.52536095295780327"/>
          <c:h val="0.74863943762789775"/>
        </c:manualLayout>
      </c:layout>
      <c:barChart>
        <c:barDir val="bar"/>
        <c:grouping val="percentStacked"/>
        <c:varyColors val="0"/>
        <c:ser>
          <c:idx val="0"/>
          <c:order val="0"/>
          <c:tx>
            <c:strRef>
              <c:f>'Figure 6.1'!$E$2</c:f>
              <c:strCache>
                <c:ptCount val="1"/>
                <c:pt idx="0">
                  <c:v>Groupe
 "A besoins"</c:v>
                </c:pt>
              </c:strCache>
            </c:strRef>
          </c:tx>
          <c:invertIfNegative val="0"/>
          <c:dLbls>
            <c:numFmt formatCode="#,##0.0" sourceLinked="0"/>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ext>
            </c:extLst>
          </c:dLbls>
          <c:cat>
            <c:strRef>
              <c:f>'Figure 6.1'!$D$3:$D$9</c:f>
              <c:strCache>
                <c:ptCount val="7"/>
                <c:pt idx="0">
                  <c:v>Groupe 1 (20 % des collèges les moins favorisés)</c:v>
                </c:pt>
                <c:pt idx="1">
                  <c:v>Groupe 2</c:v>
                </c:pt>
                <c:pt idx="2">
                  <c:v>Groupe 3</c:v>
                </c:pt>
                <c:pt idx="3">
                  <c:v>Groupe 4</c:v>
                </c:pt>
                <c:pt idx="4">
                  <c:v>Groupe 5 (20 % des collèges les plus  favorisés)</c:v>
                </c:pt>
                <c:pt idx="6">
                  <c:v>Ensemble</c:v>
                </c:pt>
              </c:strCache>
            </c:strRef>
          </c:cat>
          <c:val>
            <c:numRef>
              <c:f>'Figure 6.1'!$E$3:$E$9</c:f>
              <c:numCache>
                <c:formatCode>_-* #,##0.0\ _€_-;\-* #,##0.0\ _€_-;_-* "-"??\ _€_-;_-@_-</c:formatCode>
                <c:ptCount val="7"/>
                <c:pt idx="0">
                  <c:v>25.77</c:v>
                </c:pt>
                <c:pt idx="1">
                  <c:v>16.28</c:v>
                </c:pt>
                <c:pt idx="2">
                  <c:v>12.98</c:v>
                </c:pt>
                <c:pt idx="3">
                  <c:v>10.29</c:v>
                </c:pt>
                <c:pt idx="4">
                  <c:v>6.44</c:v>
                </c:pt>
                <c:pt idx="6">
                  <c:v>13.92</c:v>
                </c:pt>
              </c:numCache>
            </c:numRef>
          </c:val>
          <c:extLst xmlns:c16r2="http://schemas.microsoft.com/office/drawing/2015/06/chart">
            <c:ext xmlns:c16="http://schemas.microsoft.com/office/drawing/2014/chart" uri="{C3380CC4-5D6E-409C-BE32-E72D297353CC}">
              <c16:uniqueId val="{00000000-3A1A-4AEF-81FB-149C730EA7DE}"/>
            </c:ext>
          </c:extLst>
        </c:ser>
        <c:ser>
          <c:idx val="1"/>
          <c:order val="1"/>
          <c:tx>
            <c:strRef>
              <c:f>'Figure 6.1'!$F$2</c:f>
              <c:strCache>
                <c:ptCount val="1"/>
                <c:pt idx="0">
                  <c:v>Groupe "Fragile"</c:v>
                </c:pt>
              </c:strCache>
            </c:strRef>
          </c:tx>
          <c:invertIfNegative val="0"/>
          <c:dLbls>
            <c:numFmt formatCode="#,##0.0" sourceLinked="0"/>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ext>
            </c:extLst>
          </c:dLbls>
          <c:cat>
            <c:strRef>
              <c:f>'Figure 6.1'!$D$3:$D$9</c:f>
              <c:strCache>
                <c:ptCount val="7"/>
                <c:pt idx="0">
                  <c:v>Groupe 1 (20 % des collèges les moins favorisés)</c:v>
                </c:pt>
                <c:pt idx="1">
                  <c:v>Groupe 2</c:v>
                </c:pt>
                <c:pt idx="2">
                  <c:v>Groupe 3</c:v>
                </c:pt>
                <c:pt idx="3">
                  <c:v>Groupe 4</c:v>
                </c:pt>
                <c:pt idx="4">
                  <c:v>Groupe 5 (20 % des collèges les plus  favorisés)</c:v>
                </c:pt>
                <c:pt idx="6">
                  <c:v>Ensemble</c:v>
                </c:pt>
              </c:strCache>
            </c:strRef>
          </c:cat>
          <c:val>
            <c:numRef>
              <c:f>'Figure 6.1'!$F$3:$F$9</c:f>
              <c:numCache>
                <c:formatCode>_-* #,##0.0\ _€_-;\-* #,##0.0\ _€_-;_-* "-"??\ _€_-;_-@_-</c:formatCode>
                <c:ptCount val="7"/>
                <c:pt idx="0">
                  <c:v>32.549999999999997</c:v>
                </c:pt>
                <c:pt idx="1">
                  <c:v>28.12</c:v>
                </c:pt>
                <c:pt idx="2">
                  <c:v>25.32</c:v>
                </c:pt>
                <c:pt idx="3">
                  <c:v>22.6</c:v>
                </c:pt>
                <c:pt idx="4">
                  <c:v>16.920000000000002</c:v>
                </c:pt>
                <c:pt idx="6">
                  <c:v>24.56</c:v>
                </c:pt>
              </c:numCache>
            </c:numRef>
          </c:val>
          <c:extLst xmlns:c16r2="http://schemas.microsoft.com/office/drawing/2015/06/chart">
            <c:ext xmlns:c16="http://schemas.microsoft.com/office/drawing/2014/chart" uri="{C3380CC4-5D6E-409C-BE32-E72D297353CC}">
              <c16:uniqueId val="{00000001-3A1A-4AEF-81FB-149C730EA7DE}"/>
            </c:ext>
          </c:extLst>
        </c:ser>
        <c:ser>
          <c:idx val="2"/>
          <c:order val="2"/>
          <c:tx>
            <c:strRef>
              <c:f>'Figure 6.1'!$G$2</c:f>
              <c:strCache>
                <c:ptCount val="1"/>
                <c:pt idx="0">
                  <c:v>Groupe "Satisfaisant"</c:v>
                </c:pt>
              </c:strCache>
            </c:strRef>
          </c:tx>
          <c:invertIfNegative val="0"/>
          <c:dLbls>
            <c:numFmt formatCode="#,##0.0" sourceLinked="0"/>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ext>
            </c:extLst>
          </c:dLbls>
          <c:cat>
            <c:strRef>
              <c:f>'Figure 6.1'!$D$3:$D$9</c:f>
              <c:strCache>
                <c:ptCount val="7"/>
                <c:pt idx="0">
                  <c:v>Groupe 1 (20 % des collèges les moins favorisés)</c:v>
                </c:pt>
                <c:pt idx="1">
                  <c:v>Groupe 2</c:v>
                </c:pt>
                <c:pt idx="2">
                  <c:v>Groupe 3</c:v>
                </c:pt>
                <c:pt idx="3">
                  <c:v>Groupe 4</c:v>
                </c:pt>
                <c:pt idx="4">
                  <c:v>Groupe 5 (20 % des collèges les plus  favorisés)</c:v>
                </c:pt>
                <c:pt idx="6">
                  <c:v>Ensemble</c:v>
                </c:pt>
              </c:strCache>
            </c:strRef>
          </c:cat>
          <c:val>
            <c:numRef>
              <c:f>'Figure 6.1'!$G$3:$G$9</c:f>
              <c:numCache>
                <c:formatCode>_-* #,##0.0\ _€_-;\-* #,##0.0\ _€_-;_-* "-"??\ _€_-;_-@_-</c:formatCode>
                <c:ptCount val="7"/>
                <c:pt idx="0">
                  <c:v>41.68</c:v>
                </c:pt>
                <c:pt idx="1">
                  <c:v>55.61</c:v>
                </c:pt>
                <c:pt idx="2">
                  <c:v>61.7</c:v>
                </c:pt>
                <c:pt idx="3">
                  <c:v>67.11</c:v>
                </c:pt>
                <c:pt idx="4">
                  <c:v>76.64</c:v>
                </c:pt>
                <c:pt idx="6">
                  <c:v>61.52</c:v>
                </c:pt>
              </c:numCache>
            </c:numRef>
          </c:val>
          <c:extLst xmlns:c16r2="http://schemas.microsoft.com/office/drawing/2015/06/chart">
            <c:ext xmlns:c16="http://schemas.microsoft.com/office/drawing/2014/chart" uri="{C3380CC4-5D6E-409C-BE32-E72D297353CC}">
              <c16:uniqueId val="{00000002-3A1A-4AEF-81FB-149C730EA7DE}"/>
            </c:ext>
          </c:extLst>
        </c:ser>
        <c:dLbls>
          <c:showLegendKey val="0"/>
          <c:showVal val="0"/>
          <c:showCatName val="0"/>
          <c:showSerName val="0"/>
          <c:showPercent val="0"/>
          <c:showBubbleSize val="0"/>
        </c:dLbls>
        <c:gapWidth val="45"/>
        <c:overlap val="100"/>
        <c:axId val="116750208"/>
        <c:axId val="116751744"/>
      </c:barChart>
      <c:catAx>
        <c:axId val="116750208"/>
        <c:scaling>
          <c:orientation val="minMax"/>
        </c:scaling>
        <c:delete val="0"/>
        <c:axPos val="l"/>
        <c:numFmt formatCode="General" sourceLinked="0"/>
        <c:majorTickMark val="none"/>
        <c:minorTickMark val="none"/>
        <c:tickLblPos val="nextTo"/>
        <c:crossAx val="116751744"/>
        <c:crosses val="autoZero"/>
        <c:auto val="1"/>
        <c:lblAlgn val="ctr"/>
        <c:lblOffset val="100"/>
        <c:noMultiLvlLbl val="0"/>
      </c:catAx>
      <c:valAx>
        <c:axId val="116751744"/>
        <c:scaling>
          <c:orientation val="minMax"/>
        </c:scaling>
        <c:delete val="0"/>
        <c:axPos val="b"/>
        <c:numFmt formatCode="0%" sourceLinked="1"/>
        <c:majorTickMark val="out"/>
        <c:minorTickMark val="none"/>
        <c:tickLblPos val="nextTo"/>
        <c:crossAx val="116750208"/>
        <c:crosses val="autoZero"/>
        <c:crossBetween val="between"/>
      </c:valAx>
    </c:plotArea>
    <c:legend>
      <c:legendPos val="r"/>
      <c:layout>
        <c:manualLayout>
          <c:xMode val="edge"/>
          <c:yMode val="edge"/>
          <c:x val="6.9610660205935801E-2"/>
          <c:y val="0.90928925963462492"/>
          <c:w val="0.87797047022913777"/>
          <c:h val="9.0710740365375103E-2"/>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9054714314556834"/>
          <c:y val="6.1935492261179205E-2"/>
          <c:w val="0.52536095295780327"/>
          <c:h val="0.74863943762789775"/>
        </c:manualLayout>
      </c:layout>
      <c:barChart>
        <c:barDir val="bar"/>
        <c:grouping val="percentStacked"/>
        <c:varyColors val="0"/>
        <c:ser>
          <c:idx val="0"/>
          <c:order val="0"/>
          <c:tx>
            <c:strRef>
              <c:f>'Figure 2'!$E$2</c:f>
              <c:strCache>
                <c:ptCount val="1"/>
                <c:pt idx="0">
                  <c:v>Maîtrise insuffisante</c:v>
                </c:pt>
              </c:strCache>
            </c:strRef>
          </c:tx>
          <c:invertIfNegative val="0"/>
          <c:dLbls>
            <c:numFmt formatCode="#,##0.0" sourceLinked="0"/>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Lit>
              <c:ptCount val="10"/>
              <c:pt idx="0">
                <c:v>« À l'heure »</c:v>
              </c:pt>
              <c:pt idx="1">
                <c:v>En retard</c:v>
              </c:pt>
              <c:pt idx="2">
                <c:v>Privé sous contrat</c:v>
              </c:pt>
              <c:pt idx="3">
                <c:v>Public hors éduc. prioritaire</c:v>
              </c:pt>
              <c:pt idx="4">
                <c:v>REP</c:v>
              </c:pt>
              <c:pt idx="5">
                <c:v>REP +</c:v>
              </c:pt>
              <c:pt idx="6">
                <c:v>Filles</c:v>
              </c:pt>
              <c:pt idx="7">
                <c:v>Garçons</c:v>
              </c:pt>
              <c:pt idx="9">
                <c:v>Ensemble</c:v>
              </c:pt>
            </c:strLit>
          </c:cat>
          <c:val>
            <c:numRef>
              <c:f>'Figure 2'!$E$3:$E$12</c:f>
              <c:numCache>
                <c:formatCode>_-* #,##0.0\ _€_-;\-* #,##0.0\ _€_-;_-* "-"??\ _€_-;_-@_-</c:formatCode>
                <c:ptCount val="10"/>
                <c:pt idx="0">
                  <c:v>1.75</c:v>
                </c:pt>
                <c:pt idx="1">
                  <c:v>11.58</c:v>
                </c:pt>
                <c:pt idx="2">
                  <c:v>0.75</c:v>
                </c:pt>
                <c:pt idx="3">
                  <c:v>1.71</c:v>
                </c:pt>
                <c:pt idx="4">
                  <c:v>5.27</c:v>
                </c:pt>
                <c:pt idx="5">
                  <c:v>9.84</c:v>
                </c:pt>
                <c:pt idx="6">
                  <c:v>1.98</c:v>
                </c:pt>
                <c:pt idx="7">
                  <c:v>2.7</c:v>
                </c:pt>
                <c:pt idx="9">
                  <c:v>2.35</c:v>
                </c:pt>
              </c:numCache>
            </c:numRef>
          </c:val>
          <c:extLst xmlns:c16r2="http://schemas.microsoft.com/office/drawing/2015/06/chart">
            <c:ext xmlns:c16="http://schemas.microsoft.com/office/drawing/2014/chart" uri="{C3380CC4-5D6E-409C-BE32-E72D297353CC}">
              <c16:uniqueId val="{00000000-4A73-4730-A4BB-40E6B2E7A378}"/>
            </c:ext>
          </c:extLst>
        </c:ser>
        <c:ser>
          <c:idx val="1"/>
          <c:order val="1"/>
          <c:tx>
            <c:strRef>
              <c:f>'Figure 2'!$F$2</c:f>
              <c:strCache>
                <c:ptCount val="1"/>
                <c:pt idx="0">
                  <c:v>Maîtrise fragile</c:v>
                </c:pt>
              </c:strCache>
            </c:strRef>
          </c:tx>
          <c:invertIfNegative val="0"/>
          <c:dLbls>
            <c:numFmt formatCode="#,##0.0" sourceLinked="0"/>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Lit>
              <c:ptCount val="10"/>
              <c:pt idx="0">
                <c:v>« À l'heure »</c:v>
              </c:pt>
              <c:pt idx="1">
                <c:v>En retard</c:v>
              </c:pt>
              <c:pt idx="2">
                <c:v>Privé sous contrat</c:v>
              </c:pt>
              <c:pt idx="3">
                <c:v>Public hors éduc. prioritaire</c:v>
              </c:pt>
              <c:pt idx="4">
                <c:v>REP</c:v>
              </c:pt>
              <c:pt idx="5">
                <c:v>REP +</c:v>
              </c:pt>
              <c:pt idx="6">
                <c:v>Filles</c:v>
              </c:pt>
              <c:pt idx="7">
                <c:v>Garçons</c:v>
              </c:pt>
              <c:pt idx="9">
                <c:v>Ensemble</c:v>
              </c:pt>
            </c:strLit>
          </c:cat>
          <c:val>
            <c:numRef>
              <c:f>'Figure 2'!$F$3:$F$12</c:f>
              <c:numCache>
                <c:formatCode>_-* #,##0.0\ _€_-;\-* #,##0.0\ _€_-;_-* "-"??\ _€_-;_-@_-</c:formatCode>
                <c:ptCount val="10"/>
                <c:pt idx="0">
                  <c:v>23.52</c:v>
                </c:pt>
                <c:pt idx="1">
                  <c:v>61.48</c:v>
                </c:pt>
                <c:pt idx="2">
                  <c:v>15.45</c:v>
                </c:pt>
                <c:pt idx="3">
                  <c:v>24.47</c:v>
                </c:pt>
                <c:pt idx="4">
                  <c:v>40.79</c:v>
                </c:pt>
                <c:pt idx="5">
                  <c:v>50.59</c:v>
                </c:pt>
                <c:pt idx="6">
                  <c:v>26.46</c:v>
                </c:pt>
                <c:pt idx="7">
                  <c:v>25.19</c:v>
                </c:pt>
                <c:pt idx="9">
                  <c:v>25.81</c:v>
                </c:pt>
              </c:numCache>
            </c:numRef>
          </c:val>
          <c:extLst xmlns:c16r2="http://schemas.microsoft.com/office/drawing/2015/06/chart">
            <c:ext xmlns:c16="http://schemas.microsoft.com/office/drawing/2014/chart" uri="{C3380CC4-5D6E-409C-BE32-E72D297353CC}">
              <c16:uniqueId val="{00000001-4A73-4730-A4BB-40E6B2E7A378}"/>
            </c:ext>
          </c:extLst>
        </c:ser>
        <c:ser>
          <c:idx val="2"/>
          <c:order val="2"/>
          <c:tx>
            <c:strRef>
              <c:f>'Figure 2'!$G$2</c:f>
              <c:strCache>
                <c:ptCount val="1"/>
                <c:pt idx="0">
                  <c:v>Maîtrise satisfaisante</c:v>
                </c:pt>
              </c:strCache>
            </c:strRef>
          </c:tx>
          <c:invertIfNegative val="0"/>
          <c:dLbls>
            <c:numFmt formatCode="#,##0.0" sourceLinked="0"/>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Lit>
              <c:ptCount val="10"/>
              <c:pt idx="0">
                <c:v>« À l'heure »</c:v>
              </c:pt>
              <c:pt idx="1">
                <c:v>En retard</c:v>
              </c:pt>
              <c:pt idx="2">
                <c:v>Privé sous contrat</c:v>
              </c:pt>
              <c:pt idx="3">
                <c:v>Public hors éduc. prioritaire</c:v>
              </c:pt>
              <c:pt idx="4">
                <c:v>REP</c:v>
              </c:pt>
              <c:pt idx="5">
                <c:v>REP +</c:v>
              </c:pt>
              <c:pt idx="6">
                <c:v>Filles</c:v>
              </c:pt>
              <c:pt idx="7">
                <c:v>Garçons</c:v>
              </c:pt>
              <c:pt idx="9">
                <c:v>Ensemble</c:v>
              </c:pt>
            </c:strLit>
          </c:cat>
          <c:val>
            <c:numRef>
              <c:f>'Figure 2'!$G$3:$G$12</c:f>
              <c:numCache>
                <c:formatCode>_-* #,##0.0\ _€_-;\-* #,##0.0\ _€_-;_-* "-"??\ _€_-;_-@_-</c:formatCode>
                <c:ptCount val="10"/>
                <c:pt idx="0">
                  <c:v>62.02</c:v>
                </c:pt>
                <c:pt idx="1">
                  <c:v>26.13</c:v>
                </c:pt>
                <c:pt idx="2">
                  <c:v>65.790000000000006</c:v>
                </c:pt>
                <c:pt idx="3">
                  <c:v>61.71</c:v>
                </c:pt>
                <c:pt idx="4">
                  <c:v>49.17</c:v>
                </c:pt>
                <c:pt idx="5">
                  <c:v>37.47</c:v>
                </c:pt>
                <c:pt idx="6">
                  <c:v>61.51</c:v>
                </c:pt>
                <c:pt idx="7">
                  <c:v>58.27</c:v>
                </c:pt>
                <c:pt idx="9">
                  <c:v>59.85</c:v>
                </c:pt>
              </c:numCache>
            </c:numRef>
          </c:val>
          <c:extLst xmlns:c16r2="http://schemas.microsoft.com/office/drawing/2015/06/chart">
            <c:ext xmlns:c16="http://schemas.microsoft.com/office/drawing/2014/chart" uri="{C3380CC4-5D6E-409C-BE32-E72D297353CC}">
              <c16:uniqueId val="{00000002-4A73-4730-A4BB-40E6B2E7A378}"/>
            </c:ext>
          </c:extLst>
        </c:ser>
        <c:ser>
          <c:idx val="3"/>
          <c:order val="3"/>
          <c:tx>
            <c:strRef>
              <c:f>'Figure 2'!$H$2</c:f>
              <c:strCache>
                <c:ptCount val="1"/>
                <c:pt idx="0">
                  <c:v>Très bonne maîtrise</c:v>
                </c:pt>
              </c:strCache>
            </c:strRef>
          </c:tx>
          <c:invertIfNegative val="0"/>
          <c:dLbls>
            <c:numFmt formatCode="#,##0.0" sourceLinked="0"/>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Lit>
              <c:ptCount val="10"/>
              <c:pt idx="0">
                <c:v>« À l'heure »</c:v>
              </c:pt>
              <c:pt idx="1">
                <c:v>En retard</c:v>
              </c:pt>
              <c:pt idx="2">
                <c:v>Privé sous contrat</c:v>
              </c:pt>
              <c:pt idx="3">
                <c:v>Public hors éduc. prioritaire</c:v>
              </c:pt>
              <c:pt idx="4">
                <c:v>REP</c:v>
              </c:pt>
              <c:pt idx="5">
                <c:v>REP +</c:v>
              </c:pt>
              <c:pt idx="6">
                <c:v>Filles</c:v>
              </c:pt>
              <c:pt idx="7">
                <c:v>Garçons</c:v>
              </c:pt>
              <c:pt idx="9">
                <c:v>Ensemble</c:v>
              </c:pt>
            </c:strLit>
          </c:cat>
          <c:val>
            <c:numRef>
              <c:f>'Figure 2'!$H$3:$H$12</c:f>
              <c:numCache>
                <c:formatCode>_-* #,##0.0\ _€_-;\-* #,##0.0\ _€_-;_-* "-"??\ _€_-;_-@_-</c:formatCode>
                <c:ptCount val="10"/>
                <c:pt idx="0">
                  <c:v>12.7</c:v>
                </c:pt>
                <c:pt idx="1">
                  <c:v>0.81</c:v>
                </c:pt>
                <c:pt idx="2">
                  <c:v>18.02</c:v>
                </c:pt>
                <c:pt idx="3">
                  <c:v>12.1</c:v>
                </c:pt>
                <c:pt idx="4">
                  <c:v>4.76</c:v>
                </c:pt>
                <c:pt idx="5">
                  <c:v>2.11</c:v>
                </c:pt>
                <c:pt idx="6">
                  <c:v>10.050000000000001</c:v>
                </c:pt>
                <c:pt idx="7">
                  <c:v>13.83</c:v>
                </c:pt>
                <c:pt idx="9">
                  <c:v>11.98</c:v>
                </c:pt>
              </c:numCache>
            </c:numRef>
          </c:val>
          <c:extLst xmlns:c16r2="http://schemas.microsoft.com/office/drawing/2015/06/chart">
            <c:ext xmlns:c16="http://schemas.microsoft.com/office/drawing/2014/chart" uri="{C3380CC4-5D6E-409C-BE32-E72D297353CC}">
              <c16:uniqueId val="{00000003-4A73-4730-A4BB-40E6B2E7A378}"/>
            </c:ext>
          </c:extLst>
        </c:ser>
        <c:dLbls>
          <c:showLegendKey val="0"/>
          <c:showVal val="0"/>
          <c:showCatName val="0"/>
          <c:showSerName val="0"/>
          <c:showPercent val="0"/>
          <c:showBubbleSize val="0"/>
        </c:dLbls>
        <c:gapWidth val="45"/>
        <c:overlap val="100"/>
        <c:axId val="106986112"/>
        <c:axId val="107016576"/>
      </c:barChart>
      <c:catAx>
        <c:axId val="106986112"/>
        <c:scaling>
          <c:orientation val="minMax"/>
        </c:scaling>
        <c:delete val="0"/>
        <c:axPos val="l"/>
        <c:numFmt formatCode="General" sourceLinked="0"/>
        <c:majorTickMark val="none"/>
        <c:minorTickMark val="none"/>
        <c:tickLblPos val="nextTo"/>
        <c:crossAx val="107016576"/>
        <c:crosses val="autoZero"/>
        <c:auto val="1"/>
        <c:lblAlgn val="ctr"/>
        <c:lblOffset val="100"/>
        <c:noMultiLvlLbl val="0"/>
      </c:catAx>
      <c:valAx>
        <c:axId val="107016576"/>
        <c:scaling>
          <c:orientation val="minMax"/>
        </c:scaling>
        <c:delete val="0"/>
        <c:axPos val="b"/>
        <c:numFmt formatCode="0%" sourceLinked="1"/>
        <c:majorTickMark val="out"/>
        <c:minorTickMark val="none"/>
        <c:tickLblPos val="nextTo"/>
        <c:crossAx val="106986112"/>
        <c:crosses val="autoZero"/>
        <c:crossBetween val="between"/>
      </c:valAx>
    </c:plotArea>
    <c:legend>
      <c:legendPos val="r"/>
      <c:layout>
        <c:manualLayout>
          <c:xMode val="edge"/>
          <c:yMode val="edge"/>
          <c:x val="6.9610660205935801E-2"/>
          <c:y val="0.89168739536871"/>
          <c:w val="0.89346626287098729"/>
          <c:h val="0.10780785475341355"/>
        </c:manualLayout>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spPr>
            <a:solidFill>
              <a:schemeClr val="accent1"/>
            </a:solidFill>
            <a:ln>
              <a:noFill/>
            </a:ln>
            <a:effectLst/>
          </c:spPr>
          <c:invertIfNegative val="0"/>
          <c:dLbls>
            <c:dLbl>
              <c:idx val="0"/>
              <c:layout/>
              <c:tx>
                <c:rich>
                  <a:bodyPr/>
                  <a:lstStyle/>
                  <a:p>
                    <a:fld id="{1174AD29-43E4-4641-8988-84A5AC1222AB}" type="CELLRANGE">
                      <a:rPr lang="en-US"/>
                      <a:pPr/>
                      <a:t>[PLAGECELL]</a:t>
                    </a:fld>
                    <a:endParaRPr lang="fr-F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15:dlblFieldTable/>
                  <c15:showDataLabelsRange val="1"/>
                </c:ext>
                <c:ext xmlns:c16="http://schemas.microsoft.com/office/drawing/2014/chart" uri="{C3380CC4-5D6E-409C-BE32-E72D297353CC}">
                  <c16:uniqueId val="{00000006-5E66-4E76-879C-B86BE04E989D}"/>
                </c:ext>
              </c:extLst>
            </c:dLbl>
            <c:dLbl>
              <c:idx val="1"/>
              <c:layout/>
              <c:tx>
                <c:rich>
                  <a:bodyPr/>
                  <a:lstStyle/>
                  <a:p>
                    <a:fld id="{D36B3EFD-0CC6-4A29-9D5F-C71192F19BCE}" type="CELLRANGE">
                      <a:rPr lang="en-US"/>
                      <a:pPr/>
                      <a:t>[PLAGECELL]</a:t>
                    </a:fld>
                    <a:endParaRPr lang="fr-F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15:dlblFieldTable/>
                  <c15:showDataLabelsRange val="1"/>
                </c:ext>
                <c:ext xmlns:c16="http://schemas.microsoft.com/office/drawing/2014/chart" uri="{C3380CC4-5D6E-409C-BE32-E72D297353CC}">
                  <c16:uniqueId val="{00000005-5E66-4E76-879C-B86BE04E989D}"/>
                </c:ext>
              </c:extLst>
            </c:dLbl>
            <c:dLbl>
              <c:idx val="2"/>
              <c:layout/>
              <c:tx>
                <c:rich>
                  <a:bodyPr/>
                  <a:lstStyle/>
                  <a:p>
                    <a:fld id="{30FE52E1-A59C-47C5-9051-199D3192A0FD}" type="CELLRANGE">
                      <a:rPr lang="en-US"/>
                      <a:pPr/>
                      <a:t>[PLAGECELL]</a:t>
                    </a:fld>
                    <a:endParaRPr lang="fr-F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15:dlblFieldTable/>
                  <c15:showDataLabelsRange val="1"/>
                </c:ext>
                <c:ext xmlns:c16="http://schemas.microsoft.com/office/drawing/2014/chart" uri="{C3380CC4-5D6E-409C-BE32-E72D297353CC}">
                  <c16:uniqueId val="{00000004-5E66-4E76-879C-B86BE04E989D}"/>
                </c:ext>
              </c:extLst>
            </c:dLbl>
            <c:dLbl>
              <c:idx val="3"/>
              <c:layout/>
              <c:tx>
                <c:rich>
                  <a:bodyPr/>
                  <a:lstStyle/>
                  <a:p>
                    <a:fld id="{D1BFF01A-6BDB-44E4-9395-EF27CE21031F}" type="CELLRANGE">
                      <a:rPr lang="en-US"/>
                      <a:pPr/>
                      <a:t>[PLAGECELL]</a:t>
                    </a:fld>
                    <a:endParaRPr lang="fr-F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15:dlblFieldTable/>
                  <c15:showDataLabelsRange val="1"/>
                </c:ext>
                <c:ext xmlns:c16="http://schemas.microsoft.com/office/drawing/2014/chart" uri="{C3380CC4-5D6E-409C-BE32-E72D297353CC}">
                  <c16:uniqueId val="{00000003-5E66-4E76-879C-B86BE04E989D}"/>
                </c:ext>
              </c:extLst>
            </c:dLbl>
            <c:dLbl>
              <c:idx val="4"/>
              <c:layout/>
              <c:tx>
                <c:rich>
                  <a:bodyPr/>
                  <a:lstStyle/>
                  <a:p>
                    <a:fld id="{766B9CD6-CEB8-4960-909C-94D824735001}" type="CELLRANGE">
                      <a:rPr lang="en-US"/>
                      <a:pPr/>
                      <a:t>[PLAGECELL]</a:t>
                    </a:fld>
                    <a:endParaRPr lang="fr-F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15:dlblFieldTable/>
                  <c15:showDataLabelsRange val="1"/>
                </c:ext>
                <c:ext xmlns:c16="http://schemas.microsoft.com/office/drawing/2014/chart" uri="{C3380CC4-5D6E-409C-BE32-E72D297353CC}">
                  <c16:uniqueId val="{00000002-5E66-4E76-879C-B86BE04E989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'Figure 3'!$B$34:$B$38</c:f>
              <c:strCache>
                <c:ptCount val="5"/>
                <c:pt idx="0">
                  <c:v>Groupe 1 (20 % des collèges les moins favorisés)</c:v>
                </c:pt>
                <c:pt idx="1">
                  <c:v>Groupe 2</c:v>
                </c:pt>
                <c:pt idx="2">
                  <c:v>Groupe 3</c:v>
                </c:pt>
                <c:pt idx="3">
                  <c:v>Groupe 4</c:v>
                </c:pt>
                <c:pt idx="4">
                  <c:v>Groupe 5 (20 % des collèges les plus  favorisés)</c:v>
                </c:pt>
              </c:strCache>
            </c:strRef>
          </c:cat>
          <c:val>
            <c:numRef>
              <c:f>'Figure 3'!$D$34:$D$38</c:f>
              <c:numCache>
                <c:formatCode>0.0</c:formatCode>
                <c:ptCount val="5"/>
                <c:pt idx="0">
                  <c:v>-75.150000000000006</c:v>
                </c:pt>
                <c:pt idx="1">
                  <c:v>-86.12</c:v>
                </c:pt>
                <c:pt idx="2">
                  <c:v>-89.72</c:v>
                </c:pt>
                <c:pt idx="3">
                  <c:v>-92.4</c:v>
                </c:pt>
                <c:pt idx="4">
                  <c:v>-95.89</c:v>
                </c:pt>
              </c:numCache>
            </c:numRef>
          </c:val>
          <c:extLst xmlns:c16r2="http://schemas.microsoft.com/office/drawing/2015/06/chart">
            <c:ext xmlns:c15="http://schemas.microsoft.com/office/drawing/2012/chart" uri="{02D57815-91ED-43cb-92C2-25804820EDAC}">
              <c15:datalabelsRange>
                <c15:f>'Figure 3'!$C$34:$C$38</c15:f>
                <c15:dlblRangeCache>
                  <c:ptCount val="5"/>
                  <c:pt idx="0">
                    <c:v>75,2</c:v>
                  </c:pt>
                  <c:pt idx="1">
                    <c:v>86,1</c:v>
                  </c:pt>
                  <c:pt idx="2">
                    <c:v>89,7</c:v>
                  </c:pt>
                  <c:pt idx="3">
                    <c:v>92,4</c:v>
                  </c:pt>
                  <c:pt idx="4">
                    <c:v>95,9</c:v>
                  </c:pt>
                </c15:dlblRangeCache>
              </c15:datalabelsRange>
            </c:ext>
            <c:ext xmlns:c16="http://schemas.microsoft.com/office/drawing/2014/chart" uri="{C3380CC4-5D6E-409C-BE32-E72D297353CC}">
              <c16:uniqueId val="{00000000-5E66-4E76-879C-B86BE04E989D}"/>
            </c:ext>
          </c:extLst>
        </c:ser>
        <c:ser>
          <c:idx val="1"/>
          <c:order val="1"/>
          <c:spPr>
            <a:solidFill>
              <a:srgbClr val="BA3C5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3'!$B$34:$B$38</c:f>
              <c:strCache>
                <c:ptCount val="5"/>
                <c:pt idx="0">
                  <c:v>Groupe 1 (20 % des collèges les moins favorisés)</c:v>
                </c:pt>
                <c:pt idx="1">
                  <c:v>Groupe 2</c:v>
                </c:pt>
                <c:pt idx="2">
                  <c:v>Groupe 3</c:v>
                </c:pt>
                <c:pt idx="3">
                  <c:v>Groupe 4</c:v>
                </c:pt>
                <c:pt idx="4">
                  <c:v>Groupe 5 (20 % des collèges les plus  favorisés)</c:v>
                </c:pt>
              </c:strCache>
            </c:strRef>
          </c:cat>
          <c:val>
            <c:numRef>
              <c:f>'Figure 3'!$E$34:$E$38</c:f>
              <c:numCache>
                <c:formatCode>0.0</c:formatCode>
                <c:ptCount val="5"/>
                <c:pt idx="0">
                  <c:v>49.87</c:v>
                </c:pt>
                <c:pt idx="1">
                  <c:v>66.489999999999995</c:v>
                </c:pt>
                <c:pt idx="2">
                  <c:v>73.240000000000009</c:v>
                </c:pt>
                <c:pt idx="3">
                  <c:v>78.400000000000006</c:v>
                </c:pt>
                <c:pt idx="4">
                  <c:v>86.41</c:v>
                </c:pt>
              </c:numCache>
            </c:numRef>
          </c:val>
          <c:extLst xmlns:c16r2="http://schemas.microsoft.com/office/drawing/2015/06/chart">
            <c:ext xmlns:c16="http://schemas.microsoft.com/office/drawing/2014/chart" uri="{C3380CC4-5D6E-409C-BE32-E72D297353CC}">
              <c16:uniqueId val="{00000001-5E66-4E76-879C-B86BE04E989D}"/>
            </c:ext>
          </c:extLst>
        </c:ser>
        <c:dLbls>
          <c:showLegendKey val="0"/>
          <c:showVal val="0"/>
          <c:showCatName val="0"/>
          <c:showSerName val="0"/>
          <c:showPercent val="0"/>
          <c:showBubbleSize val="0"/>
        </c:dLbls>
        <c:gapWidth val="150"/>
        <c:overlap val="100"/>
        <c:axId val="107141760"/>
        <c:axId val="107684224"/>
      </c:barChart>
      <c:catAx>
        <c:axId val="107141760"/>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7684224"/>
        <c:crosses val="autoZero"/>
        <c:auto val="1"/>
        <c:lblAlgn val="ctr"/>
        <c:lblOffset val="100"/>
        <c:noMultiLvlLbl val="0"/>
      </c:catAx>
      <c:valAx>
        <c:axId val="107684224"/>
        <c:scaling>
          <c:orientation val="minMax"/>
        </c:scaling>
        <c:delete val="0"/>
        <c:axPos val="b"/>
        <c:numFmt formatCode="0.0"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71417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Ensemble</a:t>
            </a:r>
          </a:p>
        </c:rich>
      </c:tx>
      <c:layout/>
      <c:overlay val="0"/>
      <c:spPr>
        <a:noFill/>
        <a:ln>
          <a:noFill/>
        </a:ln>
        <a:effectLst/>
      </c:spPr>
    </c:title>
    <c:autoTitleDeleted val="0"/>
    <c:plotArea>
      <c:layout>
        <c:manualLayout>
          <c:layoutTarget val="inner"/>
          <c:xMode val="edge"/>
          <c:yMode val="edge"/>
          <c:x val="8.3716973708457224E-2"/>
          <c:y val="0.30871794871794872"/>
          <c:w val="0.8884525392580197"/>
          <c:h val="0.56592592592592583"/>
        </c:manualLayout>
      </c:layout>
      <c:barChart>
        <c:barDir val="bar"/>
        <c:grouping val="stacked"/>
        <c:varyColors val="0"/>
        <c:ser>
          <c:idx val="0"/>
          <c:order val="0"/>
          <c:spPr>
            <a:solidFill>
              <a:schemeClr val="accent1"/>
            </a:solidFill>
            <a:ln>
              <a:noFill/>
            </a:ln>
            <a:effectLst/>
          </c:spPr>
          <c:invertIfNegative val="0"/>
          <c:dLbls>
            <c:numFmt formatCode="#\ ##0.0;0.0;#\ ##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4.1'!$C$19:$C$20</c:f>
              <c:numCache>
                <c:formatCode>General</c:formatCode>
                <c:ptCount val="2"/>
                <c:pt idx="0">
                  <c:v>2020</c:v>
                </c:pt>
                <c:pt idx="1">
                  <c:v>2019</c:v>
                </c:pt>
              </c:numCache>
            </c:numRef>
          </c:cat>
          <c:val>
            <c:numRef>
              <c:f>'Figure 4.1'!$K$19:$K$20</c:f>
              <c:numCache>
                <c:formatCode>_-* #,##0.0\ _€_-;\-* #,##0.0\ _€_-;_-* "-"??\ _€_-;_-@_-</c:formatCode>
                <c:ptCount val="2"/>
                <c:pt idx="0">
                  <c:v>-88.330000000000013</c:v>
                </c:pt>
                <c:pt idx="1">
                  <c:v>-83.528728999999998</c:v>
                </c:pt>
              </c:numCache>
            </c:numRef>
          </c:val>
          <c:extLst xmlns:c16r2="http://schemas.microsoft.com/office/drawing/2015/06/chart">
            <c:ext xmlns:c16="http://schemas.microsoft.com/office/drawing/2014/chart" uri="{C3380CC4-5D6E-409C-BE32-E72D297353CC}">
              <c16:uniqueId val="{00000000-7223-4DDC-860E-DC38547F738B}"/>
            </c:ext>
          </c:extLst>
        </c:ser>
        <c:ser>
          <c:idx val="1"/>
          <c:order val="1"/>
          <c:spPr>
            <a:solidFill>
              <a:srgbClr val="A8364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4.1'!$C$19:$C$20</c:f>
              <c:numCache>
                <c:formatCode>General</c:formatCode>
                <c:ptCount val="2"/>
                <c:pt idx="0">
                  <c:v>2020</c:v>
                </c:pt>
                <c:pt idx="1">
                  <c:v>2019</c:v>
                </c:pt>
              </c:numCache>
            </c:numRef>
          </c:cat>
          <c:val>
            <c:numRef>
              <c:f>'Figure 4.1'!$U$19:$U$20</c:f>
              <c:numCache>
                <c:formatCode>_-* #,##0.0\ _€_-;\-* #,##0.0\ _€_-;_-* "-"??\ _€_-;_-@_-</c:formatCode>
                <c:ptCount val="2"/>
                <c:pt idx="0">
                  <c:v>71.83</c:v>
                </c:pt>
                <c:pt idx="1">
                  <c:v>68.966442000000001</c:v>
                </c:pt>
              </c:numCache>
            </c:numRef>
          </c:val>
          <c:extLst xmlns:c16r2="http://schemas.microsoft.com/office/drawing/2015/06/chart">
            <c:ext xmlns:c16="http://schemas.microsoft.com/office/drawing/2014/chart" uri="{C3380CC4-5D6E-409C-BE32-E72D297353CC}">
              <c16:uniqueId val="{00000001-7223-4DDC-860E-DC38547F738B}"/>
            </c:ext>
          </c:extLst>
        </c:ser>
        <c:dLbls>
          <c:showLegendKey val="0"/>
          <c:showVal val="0"/>
          <c:showCatName val="0"/>
          <c:showSerName val="0"/>
          <c:showPercent val="0"/>
          <c:showBubbleSize val="0"/>
        </c:dLbls>
        <c:gapWidth val="150"/>
        <c:overlap val="100"/>
        <c:axId val="107774336"/>
        <c:axId val="107775872"/>
      </c:barChart>
      <c:catAx>
        <c:axId val="107774336"/>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7775872"/>
        <c:crosses val="autoZero"/>
        <c:auto val="1"/>
        <c:lblAlgn val="ctr"/>
        <c:lblOffset val="100"/>
        <c:noMultiLvlLbl val="0"/>
      </c:catAx>
      <c:valAx>
        <c:axId val="107775872"/>
        <c:scaling>
          <c:orientation val="minMax"/>
        </c:scaling>
        <c:delete val="0"/>
        <c:axPos val="b"/>
        <c:numFmt formatCode="_-* #,##0.0\ _€_-;\-* #,##0.0\ _€_-;_-* &quot;-&quot;??\ _€_-;_-@_-"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7774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Secteur</a:t>
            </a:r>
            <a:r>
              <a:rPr lang="fr-FR" baseline="0"/>
              <a:t> de scolarisation</a:t>
            </a:r>
            <a:endParaRPr lang="fr-FR"/>
          </a:p>
        </c:rich>
      </c:tx>
      <c:layout/>
      <c:overlay val="0"/>
      <c:spPr>
        <a:noFill/>
        <a:ln>
          <a:noFill/>
        </a:ln>
        <a:effectLst/>
      </c:spPr>
    </c:title>
    <c:autoTitleDeleted val="0"/>
    <c:plotArea>
      <c:layout>
        <c:manualLayout>
          <c:layoutTarget val="inner"/>
          <c:xMode val="edge"/>
          <c:yMode val="edge"/>
          <c:x val="7.2444737511259363E-2"/>
          <c:y val="0.1485085085085085"/>
          <c:w val="0.85311629149804569"/>
          <c:h val="0.80744744744744745"/>
        </c:manualLayout>
      </c:layout>
      <c:barChart>
        <c:barDir val="bar"/>
        <c:grouping val="stacked"/>
        <c:varyColors val="0"/>
        <c:ser>
          <c:idx val="0"/>
          <c:order val="0"/>
          <c:spPr>
            <a:solidFill>
              <a:schemeClr val="accent1"/>
            </a:solidFill>
            <a:ln>
              <a:noFill/>
            </a:ln>
            <a:effectLst/>
          </c:spPr>
          <c:invertIfNegative val="0"/>
          <c:dLbls>
            <c:numFmt formatCode="#\ ##0.0;0.0;#\ ##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4.2'!$C$40:$C$47</c:f>
              <c:numCache>
                <c:formatCode>General</c:formatCode>
                <c:ptCount val="8"/>
                <c:pt idx="0">
                  <c:v>2020</c:v>
                </c:pt>
                <c:pt idx="1">
                  <c:v>2019</c:v>
                </c:pt>
                <c:pt idx="2">
                  <c:v>2020</c:v>
                </c:pt>
                <c:pt idx="3">
                  <c:v>2019</c:v>
                </c:pt>
                <c:pt idx="4">
                  <c:v>2020</c:v>
                </c:pt>
                <c:pt idx="5">
                  <c:v>2019</c:v>
                </c:pt>
                <c:pt idx="6">
                  <c:v>2020</c:v>
                </c:pt>
                <c:pt idx="7">
                  <c:v>2019</c:v>
                </c:pt>
              </c:numCache>
            </c:numRef>
          </c:cat>
          <c:val>
            <c:numRef>
              <c:f>'Figure 4.2'!$K$40:$K$47</c:f>
              <c:numCache>
                <c:formatCode>_-* #,##0.0\ _€_-;\-* #,##0.0\ _€_-;_-* "-"??\ _€_-;_-@_-</c:formatCode>
                <c:ptCount val="8"/>
                <c:pt idx="0">
                  <c:v>-94.97</c:v>
                </c:pt>
                <c:pt idx="1">
                  <c:v>-91.026166465593377</c:v>
                </c:pt>
                <c:pt idx="2">
                  <c:v>-89.71</c:v>
                </c:pt>
                <c:pt idx="3">
                  <c:v>-84.625851656859709</c:v>
                </c:pt>
                <c:pt idx="4">
                  <c:v>-78.2</c:v>
                </c:pt>
                <c:pt idx="5">
                  <c:v>-72.893972000976191</c:v>
                </c:pt>
                <c:pt idx="6">
                  <c:v>-67.59</c:v>
                </c:pt>
                <c:pt idx="7">
                  <c:v>-62.967832611701766</c:v>
                </c:pt>
              </c:numCache>
            </c:numRef>
          </c:val>
          <c:extLst xmlns:c16r2="http://schemas.microsoft.com/office/drawing/2015/06/chart">
            <c:ext xmlns:c16="http://schemas.microsoft.com/office/drawing/2014/chart" uri="{C3380CC4-5D6E-409C-BE32-E72D297353CC}">
              <c16:uniqueId val="{00000000-3C30-4AE0-B061-1D940E935FF0}"/>
            </c:ext>
          </c:extLst>
        </c:ser>
        <c:ser>
          <c:idx val="1"/>
          <c:order val="1"/>
          <c:spPr>
            <a:solidFill>
              <a:srgbClr val="A8364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4.2'!$C$40:$C$47</c:f>
              <c:numCache>
                <c:formatCode>General</c:formatCode>
                <c:ptCount val="8"/>
                <c:pt idx="0">
                  <c:v>2020</c:v>
                </c:pt>
                <c:pt idx="1">
                  <c:v>2019</c:v>
                </c:pt>
                <c:pt idx="2">
                  <c:v>2020</c:v>
                </c:pt>
                <c:pt idx="3">
                  <c:v>2019</c:v>
                </c:pt>
                <c:pt idx="4">
                  <c:v>2020</c:v>
                </c:pt>
                <c:pt idx="5">
                  <c:v>2019</c:v>
                </c:pt>
                <c:pt idx="6">
                  <c:v>2020</c:v>
                </c:pt>
                <c:pt idx="7">
                  <c:v>2019</c:v>
                </c:pt>
              </c:numCache>
            </c:numRef>
          </c:cat>
          <c:val>
            <c:numRef>
              <c:f>'Figure 4.2'!$U$40:$U$47</c:f>
              <c:numCache>
                <c:formatCode>_-* #,##0.0\ _€_-;\-* #,##0.0\ _€_-;_-* "-"??\ _€_-;_-@_-</c:formatCode>
                <c:ptCount val="8"/>
                <c:pt idx="0">
                  <c:v>83.81</c:v>
                </c:pt>
                <c:pt idx="1">
                  <c:v>79.424296558382622</c:v>
                </c:pt>
                <c:pt idx="2">
                  <c:v>73.81</c:v>
                </c:pt>
                <c:pt idx="3">
                  <c:v>70.810297032769626</c:v>
                </c:pt>
                <c:pt idx="4">
                  <c:v>53.93</c:v>
                </c:pt>
                <c:pt idx="5">
                  <c:v>52.590282556100597</c:v>
                </c:pt>
                <c:pt idx="6">
                  <c:v>39.58</c:v>
                </c:pt>
                <c:pt idx="7">
                  <c:v>39.822306838013645</c:v>
                </c:pt>
              </c:numCache>
            </c:numRef>
          </c:val>
          <c:extLst xmlns:c16r2="http://schemas.microsoft.com/office/drawing/2015/06/chart">
            <c:ext xmlns:c16="http://schemas.microsoft.com/office/drawing/2014/chart" uri="{C3380CC4-5D6E-409C-BE32-E72D297353CC}">
              <c16:uniqueId val="{00000001-3C30-4AE0-B061-1D940E935FF0}"/>
            </c:ext>
          </c:extLst>
        </c:ser>
        <c:dLbls>
          <c:showLegendKey val="0"/>
          <c:showVal val="0"/>
          <c:showCatName val="0"/>
          <c:showSerName val="0"/>
          <c:showPercent val="0"/>
          <c:showBubbleSize val="0"/>
        </c:dLbls>
        <c:gapWidth val="150"/>
        <c:overlap val="100"/>
        <c:axId val="108104704"/>
        <c:axId val="108106496"/>
      </c:barChart>
      <c:catAx>
        <c:axId val="108104704"/>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8106496"/>
        <c:crosses val="autoZero"/>
        <c:auto val="1"/>
        <c:lblAlgn val="ctr"/>
        <c:lblOffset val="100"/>
        <c:noMultiLvlLbl val="0"/>
      </c:catAx>
      <c:valAx>
        <c:axId val="108106496"/>
        <c:scaling>
          <c:orientation val="minMax"/>
        </c:scaling>
        <c:delete val="0"/>
        <c:axPos val="b"/>
        <c:numFmt formatCode="_-* #,##0.0\ _€_-;\-* #,##0.0\ _€_-;_-* &quot;-&quot;??\ _€_-;_-@_-"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81047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Niveau social moyen</a:t>
            </a:r>
          </a:p>
        </c:rich>
      </c:tx>
      <c:layout/>
      <c:overlay val="0"/>
      <c:spPr>
        <a:noFill/>
        <a:ln>
          <a:noFill/>
        </a:ln>
        <a:effectLst/>
      </c:spPr>
    </c:title>
    <c:autoTitleDeleted val="0"/>
    <c:plotArea>
      <c:layout>
        <c:manualLayout>
          <c:layoutTarget val="inner"/>
          <c:xMode val="edge"/>
          <c:yMode val="edge"/>
          <c:x val="7.2444737511259363E-2"/>
          <c:y val="0.1485085085085085"/>
          <c:w val="0.74583659801145541"/>
          <c:h val="0.80744744744744745"/>
        </c:manualLayout>
      </c:layout>
      <c:barChart>
        <c:barDir val="bar"/>
        <c:grouping val="stacked"/>
        <c:varyColors val="0"/>
        <c:ser>
          <c:idx val="0"/>
          <c:order val="0"/>
          <c:spPr>
            <a:solidFill>
              <a:schemeClr val="accent1"/>
            </a:solidFill>
            <a:ln>
              <a:noFill/>
            </a:ln>
            <a:effectLst/>
          </c:spPr>
          <c:invertIfNegative val="0"/>
          <c:dLbls>
            <c:numFmt formatCode="#\ ##0.0;0.0;#\ ##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4.3'!$C$53:$C$62</c:f>
              <c:numCache>
                <c:formatCode>General</c:formatCode>
                <c:ptCount val="10"/>
                <c:pt idx="0">
                  <c:v>2020</c:v>
                </c:pt>
                <c:pt idx="1">
                  <c:v>2019</c:v>
                </c:pt>
                <c:pt idx="2">
                  <c:v>2020</c:v>
                </c:pt>
                <c:pt idx="3">
                  <c:v>2019</c:v>
                </c:pt>
                <c:pt idx="4">
                  <c:v>2020</c:v>
                </c:pt>
                <c:pt idx="5">
                  <c:v>2019</c:v>
                </c:pt>
                <c:pt idx="6">
                  <c:v>2020</c:v>
                </c:pt>
                <c:pt idx="7">
                  <c:v>2019</c:v>
                </c:pt>
                <c:pt idx="8">
                  <c:v>2020</c:v>
                </c:pt>
                <c:pt idx="9">
                  <c:v>2019</c:v>
                </c:pt>
              </c:numCache>
            </c:numRef>
          </c:cat>
          <c:val>
            <c:numRef>
              <c:f>'Figure 4.3'!$K$53:$K$62</c:f>
              <c:numCache>
                <c:formatCode>_-* #,##0.0\ _€_-;\-* #,##0.0\ _€_-;_-* "-"??\ _€_-;_-@_-</c:formatCode>
                <c:ptCount val="10"/>
                <c:pt idx="0">
                  <c:v>-75.150000000000006</c:v>
                </c:pt>
                <c:pt idx="1">
                  <c:v>-70</c:v>
                </c:pt>
                <c:pt idx="2">
                  <c:v>-86.12</c:v>
                </c:pt>
                <c:pt idx="3">
                  <c:v>-80.600000000000009</c:v>
                </c:pt>
                <c:pt idx="4">
                  <c:v>-89.72</c:v>
                </c:pt>
                <c:pt idx="5">
                  <c:v>-84.3</c:v>
                </c:pt>
                <c:pt idx="6">
                  <c:v>-92.4</c:v>
                </c:pt>
                <c:pt idx="7">
                  <c:v>-87.7</c:v>
                </c:pt>
                <c:pt idx="8">
                  <c:v>-95.89</c:v>
                </c:pt>
                <c:pt idx="9">
                  <c:v>-92.4</c:v>
                </c:pt>
              </c:numCache>
            </c:numRef>
          </c:val>
          <c:extLst xmlns:c16r2="http://schemas.microsoft.com/office/drawing/2015/06/chart">
            <c:ext xmlns:c16="http://schemas.microsoft.com/office/drawing/2014/chart" uri="{C3380CC4-5D6E-409C-BE32-E72D297353CC}">
              <c16:uniqueId val="{00000000-1408-4311-AC8F-6FC4FCB87DA5}"/>
            </c:ext>
          </c:extLst>
        </c:ser>
        <c:ser>
          <c:idx val="1"/>
          <c:order val="1"/>
          <c:spPr>
            <a:solidFill>
              <a:srgbClr val="A8364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4.3'!$C$53:$C$62</c:f>
              <c:numCache>
                <c:formatCode>General</c:formatCode>
                <c:ptCount val="10"/>
                <c:pt idx="0">
                  <c:v>2020</c:v>
                </c:pt>
                <c:pt idx="1">
                  <c:v>2019</c:v>
                </c:pt>
                <c:pt idx="2">
                  <c:v>2020</c:v>
                </c:pt>
                <c:pt idx="3">
                  <c:v>2019</c:v>
                </c:pt>
                <c:pt idx="4">
                  <c:v>2020</c:v>
                </c:pt>
                <c:pt idx="5">
                  <c:v>2019</c:v>
                </c:pt>
                <c:pt idx="6">
                  <c:v>2020</c:v>
                </c:pt>
                <c:pt idx="7">
                  <c:v>2019</c:v>
                </c:pt>
                <c:pt idx="8">
                  <c:v>2020</c:v>
                </c:pt>
                <c:pt idx="9">
                  <c:v>2019</c:v>
                </c:pt>
              </c:numCache>
            </c:numRef>
          </c:cat>
          <c:val>
            <c:numRef>
              <c:f>'Figure 4.3'!$U$53:$U$62</c:f>
              <c:numCache>
                <c:formatCode>_-* #,##0.0\ _€_-;\-* #,##0.0\ _€_-;_-* "-"??\ _€_-;_-@_-</c:formatCode>
                <c:ptCount val="10"/>
                <c:pt idx="0">
                  <c:v>49.87</c:v>
                </c:pt>
                <c:pt idx="1">
                  <c:v>49.2</c:v>
                </c:pt>
                <c:pt idx="2">
                  <c:v>66.489999999999995</c:v>
                </c:pt>
                <c:pt idx="3">
                  <c:v>63.7</c:v>
                </c:pt>
                <c:pt idx="4">
                  <c:v>73.240000000000009</c:v>
                </c:pt>
                <c:pt idx="5">
                  <c:v>70</c:v>
                </c:pt>
                <c:pt idx="6">
                  <c:v>78.400000000000006</c:v>
                </c:pt>
                <c:pt idx="7">
                  <c:v>74.8</c:v>
                </c:pt>
                <c:pt idx="8">
                  <c:v>86.41</c:v>
                </c:pt>
                <c:pt idx="9">
                  <c:v>82.7</c:v>
                </c:pt>
              </c:numCache>
            </c:numRef>
          </c:val>
          <c:extLst xmlns:c16r2="http://schemas.microsoft.com/office/drawing/2015/06/chart">
            <c:ext xmlns:c16="http://schemas.microsoft.com/office/drawing/2014/chart" uri="{C3380CC4-5D6E-409C-BE32-E72D297353CC}">
              <c16:uniqueId val="{00000001-1408-4311-AC8F-6FC4FCB87DA5}"/>
            </c:ext>
          </c:extLst>
        </c:ser>
        <c:dLbls>
          <c:showLegendKey val="0"/>
          <c:showVal val="0"/>
          <c:showCatName val="0"/>
          <c:showSerName val="0"/>
          <c:showPercent val="0"/>
          <c:showBubbleSize val="0"/>
        </c:dLbls>
        <c:gapWidth val="150"/>
        <c:overlap val="100"/>
        <c:axId val="108212992"/>
        <c:axId val="108214528"/>
      </c:barChart>
      <c:catAx>
        <c:axId val="108212992"/>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8214528"/>
        <c:crosses val="autoZero"/>
        <c:auto val="1"/>
        <c:lblAlgn val="ctr"/>
        <c:lblOffset val="100"/>
        <c:noMultiLvlLbl val="0"/>
      </c:catAx>
      <c:valAx>
        <c:axId val="108214528"/>
        <c:scaling>
          <c:orientation val="minMax"/>
        </c:scaling>
        <c:delete val="0"/>
        <c:axPos val="b"/>
        <c:numFmt formatCode="_-* #,##0.0\ _€_-;\-* #,##0.0\ _€_-;_-* &quot;-&quot;??\ _€_-;_-@_-"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8212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Sexe</a:t>
            </a:r>
          </a:p>
        </c:rich>
      </c:tx>
      <c:layout/>
      <c:overlay val="0"/>
      <c:spPr>
        <a:noFill/>
        <a:ln>
          <a:noFill/>
        </a:ln>
        <a:effectLst/>
      </c:spPr>
    </c:title>
    <c:autoTitleDeleted val="0"/>
    <c:plotArea>
      <c:layout/>
      <c:barChart>
        <c:barDir val="bar"/>
        <c:grouping val="stacked"/>
        <c:varyColors val="0"/>
        <c:ser>
          <c:idx val="0"/>
          <c:order val="0"/>
          <c:spPr>
            <a:solidFill>
              <a:schemeClr val="accent1"/>
            </a:solidFill>
            <a:ln>
              <a:noFill/>
            </a:ln>
            <a:effectLst/>
          </c:spPr>
          <c:invertIfNegative val="0"/>
          <c:dLbls>
            <c:numFmt formatCode="#\ ##0.0;0.0;#\ ##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4.4'!$C$51:$C$54</c:f>
              <c:numCache>
                <c:formatCode>General</c:formatCode>
                <c:ptCount val="4"/>
                <c:pt idx="0">
                  <c:v>2020</c:v>
                </c:pt>
                <c:pt idx="1">
                  <c:v>2019</c:v>
                </c:pt>
                <c:pt idx="2">
                  <c:v>2020</c:v>
                </c:pt>
                <c:pt idx="3">
                  <c:v>2019</c:v>
                </c:pt>
              </c:numCache>
            </c:numRef>
          </c:cat>
          <c:val>
            <c:numRef>
              <c:f>'Figure 4.4'!$K$51:$K$54</c:f>
              <c:numCache>
                <c:formatCode>_-* #,##0.0\ _€_-;\-* #,##0.0\ _€_-;_-* "-"??\ _€_-;_-@_-</c:formatCode>
                <c:ptCount val="4"/>
                <c:pt idx="0">
                  <c:v>-91.1</c:v>
                </c:pt>
                <c:pt idx="1">
                  <c:v>-87.806095834264838</c:v>
                </c:pt>
                <c:pt idx="2">
                  <c:v>-85.649999999999991</c:v>
                </c:pt>
                <c:pt idx="3">
                  <c:v>-79.444119590589068</c:v>
                </c:pt>
              </c:numCache>
            </c:numRef>
          </c:val>
          <c:extLst xmlns:c16r2="http://schemas.microsoft.com/office/drawing/2015/06/chart">
            <c:ext xmlns:c16="http://schemas.microsoft.com/office/drawing/2014/chart" uri="{C3380CC4-5D6E-409C-BE32-E72D297353CC}">
              <c16:uniqueId val="{00000000-1CCA-40CE-966B-DD044EEAC31C}"/>
            </c:ext>
          </c:extLst>
        </c:ser>
        <c:ser>
          <c:idx val="1"/>
          <c:order val="1"/>
          <c:spPr>
            <a:solidFill>
              <a:srgbClr val="A8364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4.4'!$C$51:$C$54</c:f>
              <c:numCache>
                <c:formatCode>General</c:formatCode>
                <c:ptCount val="4"/>
                <c:pt idx="0">
                  <c:v>2020</c:v>
                </c:pt>
                <c:pt idx="1">
                  <c:v>2019</c:v>
                </c:pt>
                <c:pt idx="2">
                  <c:v>2020</c:v>
                </c:pt>
                <c:pt idx="3">
                  <c:v>2019</c:v>
                </c:pt>
              </c:numCache>
            </c:numRef>
          </c:cat>
          <c:val>
            <c:numRef>
              <c:f>'Figure 4.4'!$U$51:$U$54</c:f>
              <c:numCache>
                <c:formatCode>_-* #,##0.0\ _€_-;\-* #,##0.0\ _€_-;_-* "-"??\ _€_-;_-@_-</c:formatCode>
                <c:ptCount val="4"/>
                <c:pt idx="0">
                  <c:v>71.56</c:v>
                </c:pt>
                <c:pt idx="1">
                  <c:v>69.641318517598862</c:v>
                </c:pt>
                <c:pt idx="2">
                  <c:v>72.100000000000009</c:v>
                </c:pt>
                <c:pt idx="3">
                  <c:v>68.333780928637466</c:v>
                </c:pt>
              </c:numCache>
            </c:numRef>
          </c:val>
          <c:extLst xmlns:c16r2="http://schemas.microsoft.com/office/drawing/2015/06/chart">
            <c:ext xmlns:c16="http://schemas.microsoft.com/office/drawing/2014/chart" uri="{C3380CC4-5D6E-409C-BE32-E72D297353CC}">
              <c16:uniqueId val="{00000001-1CCA-40CE-966B-DD044EEAC31C}"/>
            </c:ext>
          </c:extLst>
        </c:ser>
        <c:dLbls>
          <c:showLegendKey val="0"/>
          <c:showVal val="0"/>
          <c:showCatName val="0"/>
          <c:showSerName val="0"/>
          <c:showPercent val="0"/>
          <c:showBubbleSize val="0"/>
        </c:dLbls>
        <c:gapWidth val="150"/>
        <c:overlap val="100"/>
        <c:axId val="116637056"/>
        <c:axId val="116642944"/>
      </c:barChart>
      <c:catAx>
        <c:axId val="116637056"/>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6642944"/>
        <c:crosses val="autoZero"/>
        <c:auto val="1"/>
        <c:lblAlgn val="ctr"/>
        <c:lblOffset val="100"/>
        <c:noMultiLvlLbl val="0"/>
      </c:catAx>
      <c:valAx>
        <c:axId val="116642944"/>
        <c:scaling>
          <c:orientation val="minMax"/>
        </c:scaling>
        <c:delete val="0"/>
        <c:axPos val="b"/>
        <c:numFmt formatCode="_-* #,##0.0\ _€_-;\-* #,##0.0\ _€_-;_-* &quot;-&quot;??\ _€_-;_-@_-"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66370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Retard scolaire</a:t>
            </a:r>
          </a:p>
        </c:rich>
      </c:tx>
      <c:layout/>
      <c:overlay val="0"/>
      <c:spPr>
        <a:noFill/>
        <a:ln>
          <a:noFill/>
        </a:ln>
        <a:effectLst/>
      </c:spPr>
    </c:title>
    <c:autoTitleDeleted val="0"/>
    <c:plotArea>
      <c:layout/>
      <c:barChart>
        <c:barDir val="bar"/>
        <c:grouping val="stacked"/>
        <c:varyColors val="0"/>
        <c:ser>
          <c:idx val="0"/>
          <c:order val="0"/>
          <c:spPr>
            <a:solidFill>
              <a:schemeClr val="accent1"/>
            </a:solidFill>
            <a:ln>
              <a:noFill/>
            </a:ln>
            <a:effectLst/>
          </c:spPr>
          <c:invertIfNegative val="0"/>
          <c:dLbls>
            <c:numFmt formatCode="#\ ##0.0;0.0;#\ ##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4.5'!$C$27:$C$30</c:f>
              <c:numCache>
                <c:formatCode>General</c:formatCode>
                <c:ptCount val="4"/>
                <c:pt idx="0">
                  <c:v>2020</c:v>
                </c:pt>
                <c:pt idx="1">
                  <c:v>2019</c:v>
                </c:pt>
                <c:pt idx="2">
                  <c:v>2020</c:v>
                </c:pt>
                <c:pt idx="3">
                  <c:v>2019</c:v>
                </c:pt>
              </c:numCache>
            </c:numRef>
          </c:cat>
          <c:val>
            <c:numRef>
              <c:f>'Figure 4.5'!$K$27:$K$30</c:f>
              <c:numCache>
                <c:formatCode>_-* #,##0.0\ _€_-;\-* #,##0.0\ _€_-;_-* "-"??\ _€_-;_-@_-</c:formatCode>
                <c:ptCount val="4"/>
                <c:pt idx="0">
                  <c:v>-90.44</c:v>
                </c:pt>
                <c:pt idx="1">
                  <c:v>-86.22</c:v>
                </c:pt>
                <c:pt idx="2">
                  <c:v>-55.43</c:v>
                </c:pt>
                <c:pt idx="3">
                  <c:v>-49.03</c:v>
                </c:pt>
              </c:numCache>
            </c:numRef>
          </c:val>
          <c:extLst xmlns:c16r2="http://schemas.microsoft.com/office/drawing/2015/06/chart">
            <c:ext xmlns:c16="http://schemas.microsoft.com/office/drawing/2014/chart" uri="{C3380CC4-5D6E-409C-BE32-E72D297353CC}">
              <c16:uniqueId val="{00000000-F4E2-44AD-A6FB-EFD389788E02}"/>
            </c:ext>
          </c:extLst>
        </c:ser>
        <c:ser>
          <c:idx val="1"/>
          <c:order val="1"/>
          <c:spPr>
            <a:solidFill>
              <a:srgbClr val="A8364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4.5'!$C$27:$C$30</c:f>
              <c:numCache>
                <c:formatCode>General</c:formatCode>
                <c:ptCount val="4"/>
                <c:pt idx="0">
                  <c:v>2020</c:v>
                </c:pt>
                <c:pt idx="1">
                  <c:v>2019</c:v>
                </c:pt>
                <c:pt idx="2">
                  <c:v>2020</c:v>
                </c:pt>
                <c:pt idx="3">
                  <c:v>2019</c:v>
                </c:pt>
              </c:numCache>
            </c:numRef>
          </c:cat>
          <c:val>
            <c:numRef>
              <c:f>'Figure 4.5'!$U$27:$U$30</c:f>
              <c:numCache>
                <c:formatCode>_-* #,##0.0\ _€_-;\-* #,##0.0\ _€_-;_-* "-"??\ _€_-;_-@_-</c:formatCode>
                <c:ptCount val="4"/>
                <c:pt idx="0">
                  <c:v>74.72</c:v>
                </c:pt>
                <c:pt idx="1">
                  <c:v>72.09</c:v>
                </c:pt>
                <c:pt idx="2">
                  <c:v>26.939999999999998</c:v>
                </c:pt>
                <c:pt idx="3">
                  <c:v>28.81</c:v>
                </c:pt>
              </c:numCache>
            </c:numRef>
          </c:val>
          <c:extLst xmlns:c16r2="http://schemas.microsoft.com/office/drawing/2015/06/chart">
            <c:ext xmlns:c16="http://schemas.microsoft.com/office/drawing/2014/chart" uri="{C3380CC4-5D6E-409C-BE32-E72D297353CC}">
              <c16:uniqueId val="{00000001-F4E2-44AD-A6FB-EFD389788E02}"/>
            </c:ext>
          </c:extLst>
        </c:ser>
        <c:dLbls>
          <c:showLegendKey val="0"/>
          <c:showVal val="0"/>
          <c:showCatName val="0"/>
          <c:showSerName val="0"/>
          <c:showPercent val="0"/>
          <c:showBubbleSize val="0"/>
        </c:dLbls>
        <c:gapWidth val="150"/>
        <c:overlap val="100"/>
        <c:axId val="119033216"/>
        <c:axId val="119043200"/>
      </c:barChart>
      <c:catAx>
        <c:axId val="119033216"/>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9043200"/>
        <c:crosses val="autoZero"/>
        <c:auto val="1"/>
        <c:lblAlgn val="ctr"/>
        <c:lblOffset val="100"/>
        <c:noMultiLvlLbl val="0"/>
      </c:catAx>
      <c:valAx>
        <c:axId val="119043200"/>
        <c:scaling>
          <c:orientation val="minMax"/>
        </c:scaling>
        <c:delete val="0"/>
        <c:axPos val="b"/>
        <c:numFmt formatCode="_-* #,##0.0\ _€_-;\-* #,##0.0\ _€_-;_-* &quot;-&quot;??\ _€_-;_-@_-"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903321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9054714314556834"/>
          <c:y val="6.1935492261179205E-2"/>
          <c:w val="0.52536095295780327"/>
          <c:h val="0.74863943762789775"/>
        </c:manualLayout>
      </c:layout>
      <c:barChart>
        <c:barDir val="bar"/>
        <c:grouping val="percentStacked"/>
        <c:varyColors val="0"/>
        <c:ser>
          <c:idx val="0"/>
          <c:order val="0"/>
          <c:tx>
            <c:strRef>
              <c:f>'Figure 5'!$E$2</c:f>
              <c:strCache>
                <c:ptCount val="1"/>
                <c:pt idx="0">
                  <c:v>Groupe "A besoins"</c:v>
                </c:pt>
              </c:strCache>
            </c:strRef>
          </c:tx>
          <c:invertIfNegative val="0"/>
          <c:dLbls>
            <c:numFmt formatCode="#,##0.0" sourceLinked="0"/>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'Figure 5'!$D$3:$D$12</c:f>
              <c:strCache>
                <c:ptCount val="10"/>
                <c:pt idx="0">
                  <c:v>« À l'heure »</c:v>
                </c:pt>
                <c:pt idx="1">
                  <c:v>En retard</c:v>
                </c:pt>
                <c:pt idx="2">
                  <c:v>Privé sous contrat</c:v>
                </c:pt>
                <c:pt idx="3">
                  <c:v>Public hors éduc. prioritaire</c:v>
                </c:pt>
                <c:pt idx="4">
                  <c:v>REP</c:v>
                </c:pt>
                <c:pt idx="5">
                  <c:v>REP +</c:v>
                </c:pt>
                <c:pt idx="6">
                  <c:v>Filles</c:v>
                </c:pt>
                <c:pt idx="7">
                  <c:v>Garçons</c:v>
                </c:pt>
                <c:pt idx="9">
                  <c:v>Ensemble</c:v>
                </c:pt>
              </c:strCache>
            </c:strRef>
          </c:cat>
          <c:val>
            <c:numRef>
              <c:f>'Figure 5'!$E$3:$E$12</c:f>
              <c:numCache>
                <c:formatCode>_-* #,##0.0\ _€_-;\-* #,##0.0\ _€_-;_-* "-"??\ _€_-;_-@_-</c:formatCode>
                <c:ptCount val="10"/>
                <c:pt idx="0">
                  <c:v>14.03</c:v>
                </c:pt>
                <c:pt idx="1">
                  <c:v>42.58</c:v>
                </c:pt>
                <c:pt idx="2">
                  <c:v>9.17</c:v>
                </c:pt>
                <c:pt idx="3">
                  <c:v>14.67</c:v>
                </c:pt>
                <c:pt idx="4">
                  <c:v>25.31</c:v>
                </c:pt>
                <c:pt idx="5">
                  <c:v>34.1</c:v>
                </c:pt>
                <c:pt idx="6">
                  <c:v>11.77</c:v>
                </c:pt>
                <c:pt idx="7">
                  <c:v>19.59</c:v>
                </c:pt>
                <c:pt idx="9">
                  <c:v>15.8</c:v>
                </c:pt>
              </c:numCache>
            </c:numRef>
          </c:val>
          <c:extLst xmlns:c16r2="http://schemas.microsoft.com/office/drawing/2015/06/chart">
            <c:ext xmlns:c16="http://schemas.microsoft.com/office/drawing/2014/chart" uri="{C3380CC4-5D6E-409C-BE32-E72D297353CC}">
              <c16:uniqueId val="{00000004-4331-4942-BE8B-8E142B5F70FB}"/>
            </c:ext>
          </c:extLst>
        </c:ser>
        <c:ser>
          <c:idx val="1"/>
          <c:order val="1"/>
          <c:tx>
            <c:strRef>
              <c:f>'Figure 5'!$F$2</c:f>
              <c:strCache>
                <c:ptCount val="1"/>
                <c:pt idx="0">
                  <c:v>Groupe "Fragile"</c:v>
                </c:pt>
              </c:strCache>
            </c:strRef>
          </c:tx>
          <c:invertIfNegative val="0"/>
          <c:dLbls>
            <c:numFmt formatCode="#,##0.0" sourceLinked="0"/>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'Figure 5'!$D$3:$D$12</c:f>
              <c:strCache>
                <c:ptCount val="10"/>
                <c:pt idx="0">
                  <c:v>« À l'heure »</c:v>
                </c:pt>
                <c:pt idx="1">
                  <c:v>En retard</c:v>
                </c:pt>
                <c:pt idx="2">
                  <c:v>Privé sous contrat</c:v>
                </c:pt>
                <c:pt idx="3">
                  <c:v>Public hors éduc. prioritaire</c:v>
                </c:pt>
                <c:pt idx="4">
                  <c:v>REP</c:v>
                </c:pt>
                <c:pt idx="5">
                  <c:v>REP +</c:v>
                </c:pt>
                <c:pt idx="6">
                  <c:v>Filles</c:v>
                </c:pt>
                <c:pt idx="7">
                  <c:v>Garçons</c:v>
                </c:pt>
                <c:pt idx="9">
                  <c:v>Ensemble</c:v>
                </c:pt>
              </c:strCache>
            </c:strRef>
          </c:cat>
          <c:val>
            <c:numRef>
              <c:f>'Figure 5'!$F$3:$F$12</c:f>
              <c:numCache>
                <c:formatCode>_-* #,##0.0\ _€_-;\-* #,##0.0\ _€_-;_-* "-"??\ _€_-;_-@_-</c:formatCode>
                <c:ptCount val="10"/>
                <c:pt idx="0">
                  <c:v>23</c:v>
                </c:pt>
                <c:pt idx="1">
                  <c:v>34.15</c:v>
                </c:pt>
                <c:pt idx="2">
                  <c:v>18.77</c:v>
                </c:pt>
                <c:pt idx="3">
                  <c:v>23.83</c:v>
                </c:pt>
                <c:pt idx="4">
                  <c:v>28.67</c:v>
                </c:pt>
                <c:pt idx="5">
                  <c:v>30.44</c:v>
                </c:pt>
                <c:pt idx="6">
                  <c:v>20.78</c:v>
                </c:pt>
                <c:pt idx="7">
                  <c:v>26.46</c:v>
                </c:pt>
                <c:pt idx="9">
                  <c:v>23.66</c:v>
                </c:pt>
              </c:numCache>
            </c:numRef>
          </c:val>
          <c:extLst xmlns:c16r2="http://schemas.microsoft.com/office/drawing/2015/06/chart">
            <c:ext xmlns:c16="http://schemas.microsoft.com/office/drawing/2014/chart" uri="{C3380CC4-5D6E-409C-BE32-E72D297353CC}">
              <c16:uniqueId val="{00000005-4331-4942-BE8B-8E142B5F70FB}"/>
            </c:ext>
          </c:extLst>
        </c:ser>
        <c:ser>
          <c:idx val="2"/>
          <c:order val="2"/>
          <c:tx>
            <c:strRef>
              <c:f>'Figure 5'!$G$2</c:f>
              <c:strCache>
                <c:ptCount val="1"/>
                <c:pt idx="0">
                  <c:v>Groupe "Satisfaisant"</c:v>
                </c:pt>
              </c:strCache>
            </c:strRef>
          </c:tx>
          <c:invertIfNegative val="0"/>
          <c:dLbls>
            <c:numFmt formatCode="#,##0.0" sourceLinked="0"/>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'Figure 5'!$D$3:$D$12</c:f>
              <c:strCache>
                <c:ptCount val="10"/>
                <c:pt idx="0">
                  <c:v>« À l'heure »</c:v>
                </c:pt>
                <c:pt idx="1">
                  <c:v>En retard</c:v>
                </c:pt>
                <c:pt idx="2">
                  <c:v>Privé sous contrat</c:v>
                </c:pt>
                <c:pt idx="3">
                  <c:v>Public hors éduc. prioritaire</c:v>
                </c:pt>
                <c:pt idx="4">
                  <c:v>REP</c:v>
                </c:pt>
                <c:pt idx="5">
                  <c:v>REP +</c:v>
                </c:pt>
                <c:pt idx="6">
                  <c:v>Filles</c:v>
                </c:pt>
                <c:pt idx="7">
                  <c:v>Garçons</c:v>
                </c:pt>
                <c:pt idx="9">
                  <c:v>Ensemble</c:v>
                </c:pt>
              </c:strCache>
            </c:strRef>
          </c:cat>
          <c:val>
            <c:numRef>
              <c:f>'Figure 5'!$G$3:$G$12</c:f>
              <c:numCache>
                <c:formatCode>_-* #,##0.0\ _€_-;\-* #,##0.0\ _€_-;_-* "-"??\ _€_-;_-@_-</c:formatCode>
                <c:ptCount val="10"/>
                <c:pt idx="0">
                  <c:v>62.96</c:v>
                </c:pt>
                <c:pt idx="1">
                  <c:v>23.27</c:v>
                </c:pt>
                <c:pt idx="2">
                  <c:v>72.06</c:v>
                </c:pt>
                <c:pt idx="3">
                  <c:v>61.5</c:v>
                </c:pt>
                <c:pt idx="4">
                  <c:v>46.02</c:v>
                </c:pt>
                <c:pt idx="5">
                  <c:v>35.46</c:v>
                </c:pt>
                <c:pt idx="6">
                  <c:v>67.459999999999994</c:v>
                </c:pt>
                <c:pt idx="7">
                  <c:v>53.95</c:v>
                </c:pt>
                <c:pt idx="9">
                  <c:v>60.54</c:v>
                </c:pt>
              </c:numCache>
            </c:numRef>
          </c:val>
          <c:extLst xmlns:c16r2="http://schemas.microsoft.com/office/drawing/2015/06/chart">
            <c:ext xmlns:c16="http://schemas.microsoft.com/office/drawing/2014/chart" uri="{C3380CC4-5D6E-409C-BE32-E72D297353CC}">
              <c16:uniqueId val="{00000006-4331-4942-BE8B-8E142B5F70FB}"/>
            </c:ext>
          </c:extLst>
        </c:ser>
        <c:dLbls>
          <c:showLegendKey val="0"/>
          <c:showVal val="0"/>
          <c:showCatName val="0"/>
          <c:showSerName val="0"/>
          <c:showPercent val="0"/>
          <c:showBubbleSize val="0"/>
        </c:dLbls>
        <c:gapWidth val="45"/>
        <c:overlap val="100"/>
        <c:axId val="119171328"/>
        <c:axId val="119181312"/>
      </c:barChart>
      <c:catAx>
        <c:axId val="119171328"/>
        <c:scaling>
          <c:orientation val="minMax"/>
        </c:scaling>
        <c:delete val="0"/>
        <c:axPos val="l"/>
        <c:numFmt formatCode="General" sourceLinked="0"/>
        <c:majorTickMark val="none"/>
        <c:minorTickMark val="none"/>
        <c:tickLblPos val="nextTo"/>
        <c:crossAx val="119181312"/>
        <c:crosses val="autoZero"/>
        <c:auto val="1"/>
        <c:lblAlgn val="ctr"/>
        <c:lblOffset val="100"/>
        <c:noMultiLvlLbl val="0"/>
      </c:catAx>
      <c:valAx>
        <c:axId val="119181312"/>
        <c:scaling>
          <c:orientation val="minMax"/>
        </c:scaling>
        <c:delete val="0"/>
        <c:axPos val="b"/>
        <c:numFmt formatCode="0%" sourceLinked="1"/>
        <c:majorTickMark val="out"/>
        <c:minorTickMark val="none"/>
        <c:tickLblPos val="nextTo"/>
        <c:crossAx val="119171328"/>
        <c:crosses val="autoZero"/>
        <c:crossBetween val="between"/>
      </c:valAx>
    </c:plotArea>
    <c:legend>
      <c:legendPos val="r"/>
      <c:layout>
        <c:manualLayout>
          <c:xMode val="edge"/>
          <c:yMode val="edge"/>
          <c:x val="3.3316492312718354E-2"/>
          <c:y val="0.89168739536871"/>
          <c:w val="0.95167128453568639"/>
          <c:h val="0.10831251093613298"/>
        </c:manualLayout>
      </c:layout>
      <c:overlay val="0"/>
    </c:legend>
    <c:plotVisOnly val="1"/>
    <c:dispBlanksAs val="gap"/>
    <c:showDLblsOverMax val="0"/>
  </c:chart>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28576</xdr:colOff>
      <xdr:row>15</xdr:row>
      <xdr:rowOff>0</xdr:rowOff>
    </xdr:from>
    <xdr:to>
      <xdr:col>5</xdr:col>
      <xdr:colOff>695325</xdr:colOff>
      <xdr:row>33</xdr:row>
      <xdr:rowOff>114300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0.81784</cdr:x>
      <cdr:y>0.17294</cdr:y>
    </cdr:from>
    <cdr:to>
      <cdr:x>1</cdr:x>
      <cdr:y>0.28571</cdr:y>
    </cdr:to>
    <cdr:sp macro="" textlink="">
      <cdr:nvSpPr>
        <cdr:cNvPr id="2" name="ZoneTexte 1"/>
        <cdr:cNvSpPr txBox="1"/>
      </cdr:nvSpPr>
      <cdr:spPr>
        <a:xfrm xmlns:a="http://schemas.openxmlformats.org/drawingml/2006/main">
          <a:off x="4744065" y="680307"/>
          <a:ext cx="1056660" cy="443643"/>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000" b="1">
              <a:solidFill>
                <a:schemeClr val="tx1">
                  <a:lumMod val="95000"/>
                  <a:lumOff val="5000"/>
                </a:schemeClr>
              </a:solidFill>
            </a:rPr>
            <a:t>Groupe 5</a:t>
          </a:r>
        </a:p>
      </cdr:txBody>
    </cdr:sp>
  </cdr:relSizeAnchor>
  <cdr:relSizeAnchor xmlns:cdr="http://schemas.openxmlformats.org/drawingml/2006/chartDrawing">
    <cdr:from>
      <cdr:x>0.81529</cdr:x>
      <cdr:y>0.35109</cdr:y>
    </cdr:from>
    <cdr:to>
      <cdr:x>0.99746</cdr:x>
      <cdr:y>0.45356</cdr:y>
    </cdr:to>
    <cdr:sp macro="" textlink="">
      <cdr:nvSpPr>
        <cdr:cNvPr id="3" name="ZoneTexte 1"/>
        <cdr:cNvSpPr txBox="1"/>
      </cdr:nvSpPr>
      <cdr:spPr>
        <a:xfrm xmlns:a="http://schemas.openxmlformats.org/drawingml/2006/main">
          <a:off x="4729261" y="1381125"/>
          <a:ext cx="1056718" cy="403093"/>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000" b="1">
              <a:solidFill>
                <a:schemeClr val="tx1">
                  <a:lumMod val="95000"/>
                  <a:lumOff val="5000"/>
                </a:schemeClr>
              </a:solidFill>
              <a:latin typeface="+mn-lt"/>
              <a:ea typeface="+mn-ea"/>
              <a:cs typeface="+mn-cs"/>
            </a:rPr>
            <a:t>Groupe</a:t>
          </a:r>
          <a:r>
            <a:rPr lang="fr-FR" sz="1000" b="1">
              <a:effectLst/>
              <a:latin typeface="+mn-lt"/>
              <a:ea typeface="+mn-ea"/>
              <a:cs typeface="+mn-cs"/>
            </a:rPr>
            <a:t> 4</a:t>
          </a:r>
          <a:endParaRPr lang="fr-FR" sz="1000">
            <a:effectLst/>
          </a:endParaRPr>
        </a:p>
      </cdr:txBody>
    </cdr:sp>
  </cdr:relSizeAnchor>
  <cdr:relSizeAnchor xmlns:cdr="http://schemas.openxmlformats.org/drawingml/2006/chartDrawing">
    <cdr:from>
      <cdr:x>0.81783</cdr:x>
      <cdr:y>0.50121</cdr:y>
    </cdr:from>
    <cdr:to>
      <cdr:x>1</cdr:x>
      <cdr:y>0.6109</cdr:y>
    </cdr:to>
    <cdr:sp macro="" textlink="">
      <cdr:nvSpPr>
        <cdr:cNvPr id="10" name="ZoneTexte 1"/>
        <cdr:cNvSpPr txBox="1"/>
      </cdr:nvSpPr>
      <cdr:spPr>
        <a:xfrm xmlns:a="http://schemas.openxmlformats.org/drawingml/2006/main">
          <a:off x="4744007" y="1971675"/>
          <a:ext cx="1056718" cy="431493"/>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000" b="1">
              <a:solidFill>
                <a:schemeClr val="tx1">
                  <a:lumMod val="95000"/>
                  <a:lumOff val="5000"/>
                </a:schemeClr>
              </a:solidFill>
              <a:latin typeface="+mn-lt"/>
              <a:ea typeface="+mn-ea"/>
              <a:cs typeface="+mn-cs"/>
            </a:rPr>
            <a:t>Groupe</a:t>
          </a:r>
          <a:r>
            <a:rPr lang="fr-FR" sz="1000" b="1">
              <a:effectLst/>
              <a:latin typeface="+mn-lt"/>
              <a:ea typeface="+mn-ea"/>
              <a:cs typeface="+mn-cs"/>
            </a:rPr>
            <a:t> 3</a:t>
          </a:r>
          <a:endParaRPr lang="fr-FR" sz="1000">
            <a:effectLst/>
          </a:endParaRPr>
        </a:p>
      </cdr:txBody>
    </cdr:sp>
  </cdr:relSizeAnchor>
  <cdr:relSizeAnchor xmlns:cdr="http://schemas.openxmlformats.org/drawingml/2006/chartDrawing">
    <cdr:from>
      <cdr:x>0.81335</cdr:x>
      <cdr:y>0.66344</cdr:y>
    </cdr:from>
    <cdr:to>
      <cdr:x>0.99552</cdr:x>
      <cdr:y>0.76564</cdr:y>
    </cdr:to>
    <cdr:sp macro="" textlink="">
      <cdr:nvSpPr>
        <cdr:cNvPr id="16" name="ZoneTexte 1"/>
        <cdr:cNvSpPr txBox="1"/>
      </cdr:nvSpPr>
      <cdr:spPr>
        <a:xfrm xmlns:a="http://schemas.openxmlformats.org/drawingml/2006/main">
          <a:off x="4718043" y="2609851"/>
          <a:ext cx="1056718" cy="402036"/>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000" b="1">
              <a:solidFill>
                <a:schemeClr val="tx1">
                  <a:lumMod val="95000"/>
                  <a:lumOff val="5000"/>
                </a:schemeClr>
              </a:solidFill>
              <a:latin typeface="+mn-lt"/>
              <a:ea typeface="+mn-ea"/>
              <a:cs typeface="+mn-cs"/>
            </a:rPr>
            <a:t>Groupe</a:t>
          </a:r>
          <a:r>
            <a:rPr lang="fr-FR" sz="1000" b="1">
              <a:effectLst/>
              <a:latin typeface="+mn-lt"/>
              <a:ea typeface="+mn-ea"/>
              <a:cs typeface="+mn-cs"/>
            </a:rPr>
            <a:t> 2</a:t>
          </a:r>
          <a:endParaRPr lang="fr-FR" sz="1000">
            <a:effectLst/>
          </a:endParaRPr>
        </a:p>
      </cdr:txBody>
    </cdr:sp>
  </cdr:relSizeAnchor>
  <cdr:relSizeAnchor xmlns:cdr="http://schemas.openxmlformats.org/drawingml/2006/chartDrawing">
    <cdr:from>
      <cdr:x>0.80843</cdr:x>
      <cdr:y>0.8184</cdr:y>
    </cdr:from>
    <cdr:to>
      <cdr:x>0.9906</cdr:x>
      <cdr:y>0.93513</cdr:y>
    </cdr:to>
    <cdr:sp macro="" textlink="">
      <cdr:nvSpPr>
        <cdr:cNvPr id="17" name="ZoneTexte 1"/>
        <cdr:cNvSpPr txBox="1"/>
      </cdr:nvSpPr>
      <cdr:spPr>
        <a:xfrm xmlns:a="http://schemas.openxmlformats.org/drawingml/2006/main">
          <a:off x="4689480" y="3219451"/>
          <a:ext cx="1056718" cy="459184"/>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000" b="1">
              <a:solidFill>
                <a:schemeClr val="tx1">
                  <a:lumMod val="95000"/>
                  <a:lumOff val="5000"/>
                </a:schemeClr>
              </a:solidFill>
              <a:latin typeface="+mn-lt"/>
              <a:ea typeface="+mn-ea"/>
              <a:cs typeface="+mn-cs"/>
            </a:rPr>
            <a:t>Groupe</a:t>
          </a:r>
          <a:r>
            <a:rPr lang="fr-FR" sz="1000" b="1">
              <a:effectLst/>
              <a:latin typeface="+mn-lt"/>
              <a:ea typeface="+mn-ea"/>
              <a:cs typeface="+mn-cs"/>
            </a:rPr>
            <a:t> 1</a:t>
          </a:r>
          <a:endParaRPr lang="fr-FR" sz="1000">
            <a:effectLst/>
          </a:endParaRPr>
        </a:p>
      </cdr:txBody>
    </cdr:sp>
  </cdr:relSizeAnchor>
  <cdr:relSizeAnchor xmlns:cdr="http://schemas.openxmlformats.org/drawingml/2006/chartDrawing">
    <cdr:from>
      <cdr:x>0.68528</cdr:x>
      <cdr:y>0.08797</cdr:y>
    </cdr:from>
    <cdr:to>
      <cdr:x>0.90531</cdr:x>
      <cdr:y>0.14851</cdr:y>
    </cdr:to>
    <cdr:sp macro="" textlink="">
      <cdr:nvSpPr>
        <cdr:cNvPr id="7" name="ZoneTexte 1"/>
        <cdr:cNvSpPr txBox="1"/>
      </cdr:nvSpPr>
      <cdr:spPr>
        <a:xfrm xmlns:a="http://schemas.openxmlformats.org/drawingml/2006/main">
          <a:off x="3975100" y="346075"/>
          <a:ext cx="1276350" cy="238125"/>
        </a:xfrm>
        <a:prstGeom xmlns:a="http://schemas.openxmlformats.org/drawingml/2006/main" prst="rect">
          <a:avLst/>
        </a:prstGeom>
        <a:solidFill xmlns:a="http://schemas.openxmlformats.org/drawingml/2006/main">
          <a:schemeClr val="bg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1100" b="1"/>
            <a:t>Mathématiques</a:t>
          </a:r>
        </a:p>
      </cdr:txBody>
    </cdr:sp>
  </cdr:relSizeAnchor>
  <cdr:relSizeAnchor xmlns:cdr="http://schemas.openxmlformats.org/drawingml/2006/chartDrawing">
    <cdr:from>
      <cdr:x>0.3191</cdr:x>
      <cdr:y>0.08313</cdr:y>
    </cdr:from>
    <cdr:to>
      <cdr:x>0.53914</cdr:x>
      <cdr:y>0.14366</cdr:y>
    </cdr:to>
    <cdr:sp macro="" textlink="">
      <cdr:nvSpPr>
        <cdr:cNvPr id="8" name="ZoneTexte 1"/>
        <cdr:cNvSpPr txBox="1"/>
      </cdr:nvSpPr>
      <cdr:spPr>
        <a:xfrm xmlns:a="http://schemas.openxmlformats.org/drawingml/2006/main">
          <a:off x="1851025" y="327025"/>
          <a:ext cx="1276350" cy="238125"/>
        </a:xfrm>
        <a:prstGeom xmlns:a="http://schemas.openxmlformats.org/drawingml/2006/main" prst="rect">
          <a:avLst/>
        </a:prstGeom>
        <a:solidFill xmlns:a="http://schemas.openxmlformats.org/drawingml/2006/main">
          <a:schemeClr val="bg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1100" b="1"/>
            <a:t>Français</a:t>
          </a:r>
        </a:p>
      </cdr:txBody>
    </cdr:sp>
  </cdr:relSizeAnchor>
</c:userShapes>
</file>

<file path=xl/drawings/drawing11.xml><?xml version="1.0" encoding="utf-8"?>
<xdr:wsDr xmlns:xdr="http://schemas.openxmlformats.org/drawingml/2006/spreadsheetDrawing" xmlns:a="http://schemas.openxmlformats.org/drawingml/2006/main">
  <xdr:twoCellAnchor>
    <xdr:from>
      <xdr:col>0</xdr:col>
      <xdr:colOff>0</xdr:colOff>
      <xdr:row>2</xdr:row>
      <xdr:rowOff>0</xdr:rowOff>
    </xdr:from>
    <xdr:to>
      <xdr:col>4</xdr:col>
      <xdr:colOff>1333500</xdr:colOff>
      <xdr:row>13</xdr:row>
      <xdr:rowOff>133350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1133475</xdr:colOff>
      <xdr:row>4</xdr:row>
      <xdr:rowOff>0</xdr:rowOff>
    </xdr:from>
    <xdr:to>
      <xdr:col>4</xdr:col>
      <xdr:colOff>923925</xdr:colOff>
      <xdr:row>5</xdr:row>
      <xdr:rowOff>85725</xdr:rowOff>
    </xdr:to>
    <xdr:sp macro="" textlink="">
      <xdr:nvSpPr>
        <xdr:cNvPr id="2" name="ZoneTexte 1"/>
        <xdr:cNvSpPr txBox="1"/>
      </xdr:nvSpPr>
      <xdr:spPr>
        <a:xfrm>
          <a:off x="3333750" y="6067425"/>
          <a:ext cx="1276350" cy="2381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t>Mathématiques</a:t>
          </a:r>
        </a:p>
      </xdr:txBody>
    </xdr:sp>
    <xdr:clientData/>
  </xdr:twoCellAnchor>
</xdr:wsDr>
</file>

<file path=xl/drawings/drawing12.xml><?xml version="1.0" encoding="utf-8"?>
<c:userShapes xmlns:c="http://schemas.openxmlformats.org/drawingml/2006/chart">
  <cdr:relSizeAnchor xmlns:cdr="http://schemas.openxmlformats.org/drawingml/2006/chartDrawing">
    <cdr:from>
      <cdr:x>0.81784</cdr:x>
      <cdr:y>0.31053</cdr:y>
    </cdr:from>
    <cdr:to>
      <cdr:x>1</cdr:x>
      <cdr:y>0.53684</cdr:y>
    </cdr:to>
    <cdr:sp macro="" textlink="">
      <cdr:nvSpPr>
        <cdr:cNvPr id="2" name="ZoneTexte 1"/>
        <cdr:cNvSpPr txBox="1"/>
      </cdr:nvSpPr>
      <cdr:spPr>
        <a:xfrm xmlns:a="http://schemas.openxmlformats.org/drawingml/2006/main">
          <a:off x="4105291" y="561975"/>
          <a:ext cx="914384" cy="409574"/>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000" b="1">
              <a:solidFill>
                <a:schemeClr val="tx1">
                  <a:lumMod val="95000"/>
                  <a:lumOff val="5000"/>
                </a:schemeClr>
              </a:solidFill>
            </a:rPr>
            <a:t>Garçons</a:t>
          </a:r>
        </a:p>
      </cdr:txBody>
    </cdr:sp>
  </cdr:relSizeAnchor>
  <cdr:relSizeAnchor xmlns:cdr="http://schemas.openxmlformats.org/drawingml/2006/chartDrawing">
    <cdr:from>
      <cdr:x>0.81784</cdr:x>
      <cdr:y>0.64211</cdr:y>
    </cdr:from>
    <cdr:to>
      <cdr:x>1</cdr:x>
      <cdr:y>0.87895</cdr:y>
    </cdr:to>
    <cdr:sp macro="" textlink="">
      <cdr:nvSpPr>
        <cdr:cNvPr id="5" name="ZoneTexte 1"/>
        <cdr:cNvSpPr txBox="1"/>
      </cdr:nvSpPr>
      <cdr:spPr>
        <a:xfrm xmlns:a="http://schemas.openxmlformats.org/drawingml/2006/main">
          <a:off x="4105291" y="1162050"/>
          <a:ext cx="914384" cy="428625"/>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000" b="1">
              <a:solidFill>
                <a:schemeClr val="tx1">
                  <a:lumMod val="95000"/>
                  <a:lumOff val="5000"/>
                </a:schemeClr>
              </a:solidFill>
            </a:rPr>
            <a:t>Filles</a:t>
          </a:r>
        </a:p>
      </cdr:txBody>
    </cdr:sp>
  </cdr:relSizeAnchor>
  <cdr:relSizeAnchor xmlns:cdr="http://schemas.openxmlformats.org/drawingml/2006/chartDrawing">
    <cdr:from>
      <cdr:x>0.19608</cdr:x>
      <cdr:y>0.14912</cdr:y>
    </cdr:from>
    <cdr:to>
      <cdr:x>0.45035</cdr:x>
      <cdr:y>0.2807</cdr:y>
    </cdr:to>
    <cdr:sp macro="" textlink="">
      <cdr:nvSpPr>
        <cdr:cNvPr id="4" name="ZoneTexte 1"/>
        <cdr:cNvSpPr txBox="1"/>
      </cdr:nvSpPr>
      <cdr:spPr>
        <a:xfrm xmlns:a="http://schemas.openxmlformats.org/drawingml/2006/main">
          <a:off x="984250" y="269875"/>
          <a:ext cx="1276350" cy="238125"/>
        </a:xfrm>
        <a:prstGeom xmlns:a="http://schemas.openxmlformats.org/drawingml/2006/main" prst="rect">
          <a:avLst/>
        </a:prstGeom>
        <a:solidFill xmlns:a="http://schemas.openxmlformats.org/drawingml/2006/main">
          <a:schemeClr val="bg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1100" b="1"/>
            <a:t>Français</a:t>
          </a:r>
        </a:p>
      </cdr:txBody>
    </cdr:sp>
  </cdr:relSizeAnchor>
</c:userShapes>
</file>

<file path=xl/drawings/drawing13.xml><?xml version="1.0" encoding="utf-8"?>
<xdr:wsDr xmlns:xdr="http://schemas.openxmlformats.org/drawingml/2006/spreadsheetDrawing" xmlns:a="http://schemas.openxmlformats.org/drawingml/2006/main">
  <xdr:twoCellAnchor>
    <xdr:from>
      <xdr:col>0</xdr:col>
      <xdr:colOff>47625</xdr:colOff>
      <xdr:row>2</xdr:row>
      <xdr:rowOff>85725</xdr:rowOff>
    </xdr:from>
    <xdr:to>
      <xdr:col>4</xdr:col>
      <xdr:colOff>1381125</xdr:colOff>
      <xdr:row>15</xdr:row>
      <xdr:rowOff>76200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1343025</xdr:colOff>
      <xdr:row>4</xdr:row>
      <xdr:rowOff>85725</xdr:rowOff>
    </xdr:from>
    <xdr:to>
      <xdr:col>4</xdr:col>
      <xdr:colOff>1133475</xdr:colOff>
      <xdr:row>6</xdr:row>
      <xdr:rowOff>19050</xdr:rowOff>
    </xdr:to>
    <xdr:sp macro="" textlink="">
      <xdr:nvSpPr>
        <xdr:cNvPr id="4" name="ZoneTexte 3"/>
        <xdr:cNvSpPr txBox="1"/>
      </xdr:nvSpPr>
      <xdr:spPr>
        <a:xfrm>
          <a:off x="3543300" y="6153150"/>
          <a:ext cx="1276350" cy="2381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t>Mathématiques</a:t>
          </a:r>
        </a:p>
      </xdr:txBody>
    </xdr:sp>
    <xdr:clientData/>
  </xdr:twoCellAnchor>
</xdr:wsDr>
</file>

<file path=xl/drawings/drawing14.xml><?xml version="1.0" encoding="utf-8"?>
<c:userShapes xmlns:c="http://schemas.openxmlformats.org/drawingml/2006/chart">
  <cdr:relSizeAnchor xmlns:cdr="http://schemas.openxmlformats.org/drawingml/2006/chartDrawing">
    <cdr:from>
      <cdr:x>0.81784</cdr:x>
      <cdr:y>0.23671</cdr:y>
    </cdr:from>
    <cdr:to>
      <cdr:x>1</cdr:x>
      <cdr:y>0.54106</cdr:y>
    </cdr:to>
    <cdr:sp macro="" textlink="">
      <cdr:nvSpPr>
        <cdr:cNvPr id="2" name="ZoneTexte 1"/>
        <cdr:cNvSpPr txBox="1"/>
      </cdr:nvSpPr>
      <cdr:spPr>
        <a:xfrm xmlns:a="http://schemas.openxmlformats.org/drawingml/2006/main">
          <a:off x="4105291" y="466714"/>
          <a:ext cx="914384" cy="600085"/>
        </a:xfrm>
        <a:prstGeom xmlns:a="http://schemas.openxmlformats.org/drawingml/2006/main" prst="rect">
          <a:avLst/>
        </a:prstGeom>
      </cdr:spPr>
      <cdr:txBody>
        <a:bodyPr xmlns:a="http://schemas.openxmlformats.org/drawingml/2006/main" vertOverflow="clip" wrap="none" rtlCol="0" anchor="ctr"/>
        <a:lstStyle xmlns:a="http://schemas.openxmlformats.org/drawingml/2006/main"/>
        <a:p xmlns:a="http://schemas.openxmlformats.org/drawingml/2006/main">
          <a:pPr algn="ctr"/>
          <a:r>
            <a:rPr lang="fr-FR" sz="1000" b="1">
              <a:solidFill>
                <a:schemeClr val="tx1">
                  <a:lumMod val="95000"/>
                  <a:lumOff val="5000"/>
                </a:schemeClr>
              </a:solidFill>
            </a:rPr>
            <a:t>En</a:t>
          </a:r>
          <a:r>
            <a:rPr lang="fr-FR" sz="1000" b="1" baseline="0">
              <a:solidFill>
                <a:schemeClr val="tx1">
                  <a:lumMod val="95000"/>
                  <a:lumOff val="5000"/>
                </a:schemeClr>
              </a:solidFill>
            </a:rPr>
            <a:t> retard</a:t>
          </a:r>
          <a:endParaRPr lang="fr-FR" sz="1000" b="1">
            <a:solidFill>
              <a:schemeClr val="tx1">
                <a:lumMod val="95000"/>
                <a:lumOff val="5000"/>
              </a:schemeClr>
            </a:solidFill>
          </a:endParaRPr>
        </a:p>
      </cdr:txBody>
    </cdr:sp>
  </cdr:relSizeAnchor>
  <cdr:relSizeAnchor xmlns:cdr="http://schemas.openxmlformats.org/drawingml/2006/chartDrawing">
    <cdr:from>
      <cdr:x>0.81784</cdr:x>
      <cdr:y>0.63768</cdr:y>
    </cdr:from>
    <cdr:to>
      <cdr:x>1</cdr:x>
      <cdr:y>0.90499</cdr:y>
    </cdr:to>
    <cdr:sp macro="" textlink="">
      <cdr:nvSpPr>
        <cdr:cNvPr id="5" name="ZoneTexte 1"/>
        <cdr:cNvSpPr txBox="1"/>
      </cdr:nvSpPr>
      <cdr:spPr>
        <a:xfrm xmlns:a="http://schemas.openxmlformats.org/drawingml/2006/main">
          <a:off x="4105291" y="1257300"/>
          <a:ext cx="914384" cy="527046"/>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1000" b="1">
              <a:solidFill>
                <a:schemeClr val="tx1">
                  <a:lumMod val="95000"/>
                  <a:lumOff val="5000"/>
                </a:schemeClr>
              </a:solidFill>
            </a:rPr>
            <a:t>"A l'heure"</a:t>
          </a:r>
        </a:p>
      </cdr:txBody>
    </cdr:sp>
  </cdr:relSizeAnchor>
  <cdr:relSizeAnchor xmlns:cdr="http://schemas.openxmlformats.org/drawingml/2006/chartDrawing">
    <cdr:from>
      <cdr:x>0.18659</cdr:x>
      <cdr:y>0.13688</cdr:y>
    </cdr:from>
    <cdr:to>
      <cdr:x>0.44086</cdr:x>
      <cdr:y>0.25765</cdr:y>
    </cdr:to>
    <cdr:sp macro="" textlink="">
      <cdr:nvSpPr>
        <cdr:cNvPr id="4" name="ZoneTexte 3"/>
        <cdr:cNvSpPr txBox="1"/>
      </cdr:nvSpPr>
      <cdr:spPr>
        <a:xfrm xmlns:a="http://schemas.openxmlformats.org/drawingml/2006/main">
          <a:off x="936625" y="269875"/>
          <a:ext cx="1276350" cy="238125"/>
        </a:xfrm>
        <a:prstGeom xmlns:a="http://schemas.openxmlformats.org/drawingml/2006/main" prst="rect">
          <a:avLst/>
        </a:prstGeom>
        <a:solidFill xmlns:a="http://schemas.openxmlformats.org/drawingml/2006/main">
          <a:schemeClr val="bg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1100" b="1"/>
            <a:t>Français</a:t>
          </a:r>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28576</xdr:colOff>
      <xdr:row>15</xdr:row>
      <xdr:rowOff>0</xdr:rowOff>
    </xdr:from>
    <xdr:to>
      <xdr:col>5</xdr:col>
      <xdr:colOff>695325</xdr:colOff>
      <xdr:row>33</xdr:row>
      <xdr:rowOff>114300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28576</xdr:colOff>
      <xdr:row>12</xdr:row>
      <xdr:rowOff>0</xdr:rowOff>
    </xdr:from>
    <xdr:to>
      <xdr:col>5</xdr:col>
      <xdr:colOff>695325</xdr:colOff>
      <xdr:row>30</xdr:row>
      <xdr:rowOff>114300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15</xdr:row>
      <xdr:rowOff>0</xdr:rowOff>
    </xdr:from>
    <xdr:to>
      <xdr:col>6</xdr:col>
      <xdr:colOff>361949</xdr:colOff>
      <xdr:row>33</xdr:row>
      <xdr:rowOff>142875</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12</xdr:row>
      <xdr:rowOff>0</xdr:rowOff>
    </xdr:from>
    <xdr:to>
      <xdr:col>6</xdr:col>
      <xdr:colOff>361949</xdr:colOff>
      <xdr:row>30</xdr:row>
      <xdr:rowOff>142875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xdr:colOff>
      <xdr:row>14</xdr:row>
      <xdr:rowOff>123825</xdr:rowOff>
    </xdr:from>
    <xdr:to>
      <xdr:col>6</xdr:col>
      <xdr:colOff>390525</xdr:colOff>
      <xdr:row>33</xdr:row>
      <xdr:rowOff>114300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19049</xdr:colOff>
      <xdr:row>3</xdr:row>
      <xdr:rowOff>114300</xdr:rowOff>
    </xdr:from>
    <xdr:to>
      <xdr:col>10</xdr:col>
      <xdr:colOff>28574</xdr:colOff>
      <xdr:row>21</xdr:row>
      <xdr:rowOff>161925</xdr:rowOff>
    </xdr:to>
    <xdr:graphicFrame macro="">
      <xdr:nvGraphicFramePr>
        <xdr:cNvPr id="5" name="Graphique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0.54785</cdr:x>
      <cdr:y>0</cdr:y>
    </cdr:from>
    <cdr:to>
      <cdr:x>0.681</cdr:x>
      <cdr:y>0.09265</cdr:y>
    </cdr:to>
    <cdr:sp macro="" textlink="">
      <cdr:nvSpPr>
        <cdr:cNvPr id="2" name="ZoneTexte 1"/>
        <cdr:cNvSpPr txBox="1"/>
      </cdr:nvSpPr>
      <cdr:spPr>
        <a:xfrm xmlns:a="http://schemas.openxmlformats.org/drawingml/2006/main">
          <a:off x="3762376" y="0"/>
          <a:ext cx="914400" cy="27622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b="1"/>
            <a:t>Français</a:t>
          </a:r>
          <a:r>
            <a:rPr lang="fr-FR" sz="1100" b="1" baseline="0"/>
            <a:t> </a:t>
          </a:r>
          <a:endParaRPr lang="fr-FR" sz="1100" b="1"/>
        </a:p>
      </cdr:txBody>
    </cdr:sp>
  </cdr:relSizeAnchor>
  <cdr:relSizeAnchor xmlns:cdr="http://schemas.openxmlformats.org/drawingml/2006/chartDrawing">
    <cdr:from>
      <cdr:x>0.77439</cdr:x>
      <cdr:y>0</cdr:y>
    </cdr:from>
    <cdr:to>
      <cdr:x>0.90754</cdr:x>
      <cdr:y>0.09265</cdr:y>
    </cdr:to>
    <cdr:sp macro="" textlink="">
      <cdr:nvSpPr>
        <cdr:cNvPr id="3" name="ZoneTexte 1"/>
        <cdr:cNvSpPr txBox="1"/>
      </cdr:nvSpPr>
      <cdr:spPr>
        <a:xfrm xmlns:a="http://schemas.openxmlformats.org/drawingml/2006/main">
          <a:off x="5318125" y="0"/>
          <a:ext cx="914400" cy="27622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1" baseline="0"/>
            <a:t>Mathématiques </a:t>
          </a:r>
          <a:endParaRPr lang="fr-FR" sz="1100" b="1"/>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57150</xdr:colOff>
      <xdr:row>2</xdr:row>
      <xdr:rowOff>142875</xdr:rowOff>
    </xdr:from>
    <xdr:to>
      <xdr:col>4</xdr:col>
      <xdr:colOff>1390650</xdr:colOff>
      <xdr:row>10</xdr:row>
      <xdr:rowOff>38100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800100</xdr:colOff>
      <xdr:row>3</xdr:row>
      <xdr:rowOff>85725</xdr:rowOff>
    </xdr:from>
    <xdr:to>
      <xdr:col>2</xdr:col>
      <xdr:colOff>476250</xdr:colOff>
      <xdr:row>5</xdr:row>
      <xdr:rowOff>19050</xdr:rowOff>
    </xdr:to>
    <xdr:sp macro="" textlink="">
      <xdr:nvSpPr>
        <xdr:cNvPr id="4" name="ZoneTexte 1"/>
        <xdr:cNvSpPr txBox="1"/>
      </xdr:nvSpPr>
      <xdr:spPr>
        <a:xfrm>
          <a:off x="800100" y="6000750"/>
          <a:ext cx="1276350" cy="2381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fr-FR" sz="1100" b="1"/>
            <a:t>Français</a:t>
          </a:r>
        </a:p>
      </xdr:txBody>
    </xdr:sp>
    <xdr:clientData/>
  </xdr:twoCellAnchor>
</xdr:wsDr>
</file>

<file path=xl/drawings/drawing6.xml><?xml version="1.0" encoding="utf-8"?>
<c:userShapes xmlns:c="http://schemas.openxmlformats.org/drawingml/2006/chart">
  <cdr:relSizeAnchor xmlns:cdr="http://schemas.openxmlformats.org/drawingml/2006/chartDrawing">
    <cdr:from>
      <cdr:x>0.64769</cdr:x>
      <cdr:y>0.09687</cdr:y>
    </cdr:from>
    <cdr:to>
      <cdr:x>0.90196</cdr:x>
      <cdr:y>0.31054</cdr:y>
    </cdr:to>
    <cdr:sp macro="" textlink="">
      <cdr:nvSpPr>
        <cdr:cNvPr id="2" name="ZoneTexte 3"/>
        <cdr:cNvSpPr txBox="1"/>
      </cdr:nvSpPr>
      <cdr:spPr>
        <a:xfrm xmlns:a="http://schemas.openxmlformats.org/drawingml/2006/main">
          <a:off x="3251200" y="107950"/>
          <a:ext cx="1276350" cy="238125"/>
        </a:xfrm>
        <a:prstGeom xmlns:a="http://schemas.openxmlformats.org/drawingml/2006/main" prst="rect">
          <a:avLst/>
        </a:prstGeom>
        <a:solidFill xmlns:a="http://schemas.openxmlformats.org/drawingml/2006/main">
          <a:schemeClr val="bg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1100" b="1"/>
            <a:t>Mathématiques</a:t>
          </a: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28575</xdr:colOff>
      <xdr:row>2</xdr:row>
      <xdr:rowOff>47625</xdr:rowOff>
    </xdr:from>
    <xdr:to>
      <xdr:col>9</xdr:col>
      <xdr:colOff>152400</xdr:colOff>
      <xdr:row>23</xdr:row>
      <xdr:rowOff>19050</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0.81784</cdr:x>
      <cdr:y>0.18318</cdr:y>
    </cdr:from>
    <cdr:to>
      <cdr:x>1</cdr:x>
      <cdr:y>0.3033</cdr:y>
    </cdr:to>
    <cdr:sp macro="" textlink="">
      <cdr:nvSpPr>
        <cdr:cNvPr id="2" name="ZoneTexte 1"/>
        <cdr:cNvSpPr txBox="1"/>
      </cdr:nvSpPr>
      <cdr:spPr>
        <a:xfrm xmlns:a="http://schemas.openxmlformats.org/drawingml/2006/main">
          <a:off x="4744065" y="581025"/>
          <a:ext cx="1056660" cy="380999"/>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000" b="1">
              <a:solidFill>
                <a:schemeClr val="tx1">
                  <a:lumMod val="95000"/>
                  <a:lumOff val="5000"/>
                </a:schemeClr>
              </a:solidFill>
            </a:rPr>
            <a:t>REP+</a:t>
          </a:r>
        </a:p>
      </cdr:txBody>
    </cdr:sp>
  </cdr:relSizeAnchor>
  <cdr:relSizeAnchor xmlns:cdr="http://schemas.openxmlformats.org/drawingml/2006/chartDrawing">
    <cdr:from>
      <cdr:x>0.81784</cdr:x>
      <cdr:y>0.58258</cdr:y>
    </cdr:from>
    <cdr:to>
      <cdr:x>1</cdr:x>
      <cdr:y>0.72773</cdr:y>
    </cdr:to>
    <cdr:sp macro="" textlink="">
      <cdr:nvSpPr>
        <cdr:cNvPr id="4" name="ZoneTexte 1"/>
        <cdr:cNvSpPr txBox="1"/>
      </cdr:nvSpPr>
      <cdr:spPr>
        <a:xfrm xmlns:a="http://schemas.openxmlformats.org/drawingml/2006/main">
          <a:off x="4744065" y="1847850"/>
          <a:ext cx="1056660" cy="460380"/>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000" b="1">
              <a:solidFill>
                <a:schemeClr val="tx1">
                  <a:lumMod val="95000"/>
                  <a:lumOff val="5000"/>
                </a:schemeClr>
              </a:solidFill>
            </a:rPr>
            <a:t>Public hors EP</a:t>
          </a:r>
        </a:p>
      </cdr:txBody>
    </cdr:sp>
  </cdr:relSizeAnchor>
  <cdr:relSizeAnchor xmlns:cdr="http://schemas.openxmlformats.org/drawingml/2006/chartDrawing">
    <cdr:from>
      <cdr:x>0.81784</cdr:x>
      <cdr:y>0.38138</cdr:y>
    </cdr:from>
    <cdr:to>
      <cdr:x>1</cdr:x>
      <cdr:y>0.52252</cdr:y>
    </cdr:to>
    <cdr:sp macro="" textlink="">
      <cdr:nvSpPr>
        <cdr:cNvPr id="7" name="ZoneTexte 1"/>
        <cdr:cNvSpPr txBox="1"/>
      </cdr:nvSpPr>
      <cdr:spPr>
        <a:xfrm xmlns:a="http://schemas.openxmlformats.org/drawingml/2006/main">
          <a:off x="4744065" y="1209676"/>
          <a:ext cx="1056660" cy="447674"/>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000" b="1">
              <a:solidFill>
                <a:schemeClr val="tx1">
                  <a:lumMod val="95000"/>
                  <a:lumOff val="5000"/>
                </a:schemeClr>
              </a:solidFill>
            </a:rPr>
            <a:t>REP</a:t>
          </a:r>
        </a:p>
      </cdr:txBody>
    </cdr:sp>
  </cdr:relSizeAnchor>
  <cdr:relSizeAnchor xmlns:cdr="http://schemas.openxmlformats.org/drawingml/2006/chartDrawing">
    <cdr:from>
      <cdr:x>0.81784</cdr:x>
      <cdr:y>0.78378</cdr:y>
    </cdr:from>
    <cdr:to>
      <cdr:x>1</cdr:x>
      <cdr:y>0.92892</cdr:y>
    </cdr:to>
    <cdr:sp macro="" textlink="">
      <cdr:nvSpPr>
        <cdr:cNvPr id="9" name="ZoneTexte 1"/>
        <cdr:cNvSpPr txBox="1"/>
      </cdr:nvSpPr>
      <cdr:spPr>
        <a:xfrm xmlns:a="http://schemas.openxmlformats.org/drawingml/2006/main">
          <a:off x="4744065" y="2486025"/>
          <a:ext cx="1056660" cy="460362"/>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000" b="1">
              <a:solidFill>
                <a:schemeClr val="tx1">
                  <a:lumMod val="95000"/>
                  <a:lumOff val="5000"/>
                </a:schemeClr>
              </a:solidFill>
            </a:rPr>
            <a:t>Privé</a:t>
          </a:r>
        </a:p>
      </cdr:txBody>
    </cdr:sp>
  </cdr:relSizeAnchor>
  <cdr:relSizeAnchor xmlns:cdr="http://schemas.openxmlformats.org/drawingml/2006/chartDrawing">
    <cdr:from>
      <cdr:x>0.59332</cdr:x>
      <cdr:y>0.09109</cdr:y>
    </cdr:from>
    <cdr:to>
      <cdr:x>0.81336</cdr:x>
      <cdr:y>0.16617</cdr:y>
    </cdr:to>
    <cdr:sp macro="" textlink="">
      <cdr:nvSpPr>
        <cdr:cNvPr id="6" name="ZoneTexte 1"/>
        <cdr:cNvSpPr txBox="1"/>
      </cdr:nvSpPr>
      <cdr:spPr>
        <a:xfrm xmlns:a="http://schemas.openxmlformats.org/drawingml/2006/main">
          <a:off x="3441700" y="288925"/>
          <a:ext cx="1276350" cy="238125"/>
        </a:xfrm>
        <a:prstGeom xmlns:a="http://schemas.openxmlformats.org/drawingml/2006/main" prst="rect">
          <a:avLst/>
        </a:prstGeom>
        <a:solidFill xmlns:a="http://schemas.openxmlformats.org/drawingml/2006/main">
          <a:schemeClr val="bg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1100" b="1"/>
            <a:t>Mathématiques</a:t>
          </a:r>
        </a:p>
      </cdr:txBody>
    </cdr:sp>
  </cdr:relSizeAnchor>
  <cdr:relSizeAnchor xmlns:cdr="http://schemas.openxmlformats.org/drawingml/2006/chartDrawing">
    <cdr:from>
      <cdr:x>0.33881</cdr:x>
      <cdr:y>0.0971</cdr:y>
    </cdr:from>
    <cdr:to>
      <cdr:x>0.55884</cdr:x>
      <cdr:y>0.17217</cdr:y>
    </cdr:to>
    <cdr:sp macro="" textlink="">
      <cdr:nvSpPr>
        <cdr:cNvPr id="8" name="ZoneTexte 1"/>
        <cdr:cNvSpPr txBox="1"/>
      </cdr:nvSpPr>
      <cdr:spPr>
        <a:xfrm xmlns:a="http://schemas.openxmlformats.org/drawingml/2006/main">
          <a:off x="1965325" y="307975"/>
          <a:ext cx="1276350" cy="238125"/>
        </a:xfrm>
        <a:prstGeom xmlns:a="http://schemas.openxmlformats.org/drawingml/2006/main" prst="rect">
          <a:avLst/>
        </a:prstGeom>
        <a:solidFill xmlns:a="http://schemas.openxmlformats.org/drawingml/2006/main">
          <a:schemeClr val="bg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1100" b="1"/>
            <a:t>Français</a:t>
          </a:r>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57150</xdr:colOff>
      <xdr:row>2</xdr:row>
      <xdr:rowOff>104775</xdr:rowOff>
    </xdr:from>
    <xdr:to>
      <xdr:col>9</xdr:col>
      <xdr:colOff>180975</xdr:colOff>
      <xdr:row>28</xdr:row>
      <xdr:rowOff>76200</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topLeftCell="A15" workbookViewId="0">
      <selection activeCell="A38" sqref="A38"/>
    </sheetView>
  </sheetViews>
  <sheetFormatPr baseColWidth="10" defaultColWidth="7.75" defaultRowHeight="12"/>
  <cols>
    <col min="1" max="1" width="13.125" style="4" bestFit="1" customWidth="1"/>
    <col min="2" max="2" width="7.875" style="4" bestFit="1" customWidth="1"/>
    <col min="3" max="3" width="19.5" style="4" bestFit="1" customWidth="1"/>
    <col min="4" max="4" width="26.125" style="4" bestFit="1" customWidth="1"/>
    <col min="5" max="5" width="11.875" style="4" customWidth="1"/>
    <col min="6" max="7" width="10.375" style="4" customWidth="1"/>
    <col min="8" max="8" width="9.75" style="4" customWidth="1"/>
    <col min="9" max="9" width="8.25" style="39" bestFit="1" customWidth="1"/>
    <col min="10" max="16384" width="7.75" style="4"/>
  </cols>
  <sheetData>
    <row r="1" spans="1:9" s="37" customFormat="1" ht="12.75" thickBot="1">
      <c r="A1" s="89"/>
      <c r="B1" s="89"/>
      <c r="C1" s="89"/>
      <c r="D1" s="89"/>
      <c r="E1" s="89"/>
      <c r="F1" s="89"/>
      <c r="G1" s="89"/>
      <c r="H1" s="90"/>
      <c r="I1" s="91"/>
    </row>
    <row r="2" spans="1:9" ht="24.75" thickTop="1">
      <c r="A2" s="92" t="s">
        <v>0</v>
      </c>
      <c r="B2" s="92" t="s">
        <v>1</v>
      </c>
      <c r="C2" s="92" t="s">
        <v>2</v>
      </c>
      <c r="D2" s="92"/>
      <c r="E2" s="93" t="s">
        <v>3</v>
      </c>
      <c r="F2" s="93" t="s">
        <v>4</v>
      </c>
      <c r="G2" s="93" t="s">
        <v>6</v>
      </c>
      <c r="H2" s="93" t="s">
        <v>5</v>
      </c>
      <c r="I2" s="94"/>
    </row>
    <row r="3" spans="1:9" ht="17.25">
      <c r="A3" s="167" t="s">
        <v>7</v>
      </c>
      <c r="B3" s="167" t="s">
        <v>8</v>
      </c>
      <c r="C3" s="169" t="s">
        <v>9</v>
      </c>
      <c r="D3" s="95" t="s">
        <v>10</v>
      </c>
      <c r="E3" s="96">
        <v>0.77</v>
      </c>
      <c r="F3" s="96">
        <v>8.7899999999999991</v>
      </c>
      <c r="G3" s="96">
        <v>76.349999999999994</v>
      </c>
      <c r="H3" s="96">
        <v>14.09</v>
      </c>
      <c r="I3" s="97">
        <f t="shared" ref="I3:I9" si="0">SUM(E3:H3)</f>
        <v>100</v>
      </c>
    </row>
    <row r="4" spans="1:9" ht="12" customHeight="1">
      <c r="A4" s="168"/>
      <c r="B4" s="168"/>
      <c r="C4" s="168"/>
      <c r="D4" s="98" t="s">
        <v>11</v>
      </c>
      <c r="E4" s="99">
        <v>5.28</v>
      </c>
      <c r="F4" s="99">
        <v>39.29</v>
      </c>
      <c r="G4" s="99">
        <v>54.63</v>
      </c>
      <c r="H4" s="99">
        <v>0.8</v>
      </c>
      <c r="I4" s="97">
        <f t="shared" si="0"/>
        <v>100</v>
      </c>
    </row>
    <row r="5" spans="1:9">
      <c r="A5" s="168"/>
      <c r="B5" s="168"/>
      <c r="C5" s="169" t="s">
        <v>12</v>
      </c>
      <c r="D5" s="95" t="s">
        <v>13</v>
      </c>
      <c r="E5" s="96">
        <v>0.28000000000000003</v>
      </c>
      <c r="F5" s="96">
        <v>4.75</v>
      </c>
      <c r="G5" s="96">
        <v>74.92</v>
      </c>
      <c r="H5" s="96">
        <v>20.05</v>
      </c>
      <c r="I5" s="97">
        <f t="shared" si="0"/>
        <v>100</v>
      </c>
    </row>
    <row r="6" spans="1:9" ht="12" customHeight="1">
      <c r="A6" s="168"/>
      <c r="B6" s="168"/>
      <c r="C6" s="168"/>
      <c r="D6" s="98" t="s">
        <v>14</v>
      </c>
      <c r="E6" s="99">
        <v>0.69</v>
      </c>
      <c r="F6" s="99">
        <v>9.6</v>
      </c>
      <c r="G6" s="99">
        <v>76.569999999999993</v>
      </c>
      <c r="H6" s="99">
        <v>13.14</v>
      </c>
      <c r="I6" s="97">
        <f t="shared" si="0"/>
        <v>99.999999999999986</v>
      </c>
    </row>
    <row r="7" spans="1:9" ht="12" customHeight="1">
      <c r="A7" s="168"/>
      <c r="B7" s="168"/>
      <c r="C7" s="168"/>
      <c r="D7" s="98" t="s">
        <v>15</v>
      </c>
      <c r="E7" s="99">
        <v>2.6</v>
      </c>
      <c r="F7" s="99">
        <v>19.190000000000001</v>
      </c>
      <c r="G7" s="99">
        <v>71.900000000000006</v>
      </c>
      <c r="H7" s="99">
        <v>6.3</v>
      </c>
      <c r="I7" s="97">
        <f t="shared" si="0"/>
        <v>99.990000000000009</v>
      </c>
    </row>
    <row r="8" spans="1:9" ht="12" customHeight="1">
      <c r="A8" s="168"/>
      <c r="B8" s="168"/>
      <c r="C8" s="170"/>
      <c r="D8" s="100" t="s">
        <v>16</v>
      </c>
      <c r="E8" s="101">
        <v>4.82</v>
      </c>
      <c r="F8" s="101">
        <v>27.59</v>
      </c>
      <c r="G8" s="101">
        <v>64.180000000000007</v>
      </c>
      <c r="H8" s="101">
        <v>3.41</v>
      </c>
      <c r="I8" s="97">
        <f t="shared" si="0"/>
        <v>100</v>
      </c>
    </row>
    <row r="9" spans="1:9">
      <c r="A9" s="168"/>
      <c r="B9" s="168"/>
      <c r="C9" s="171" t="s">
        <v>17</v>
      </c>
      <c r="D9" s="98" t="s">
        <v>18</v>
      </c>
      <c r="E9" s="99">
        <v>0.73</v>
      </c>
      <c r="F9" s="99">
        <v>8.17</v>
      </c>
      <c r="G9" s="99">
        <v>75.08</v>
      </c>
      <c r="H9" s="99">
        <v>16.02</v>
      </c>
      <c r="I9" s="97">
        <f t="shared" si="0"/>
        <v>100</v>
      </c>
    </row>
    <row r="10" spans="1:9" ht="12" customHeight="1">
      <c r="A10" s="168"/>
      <c r="B10" s="168"/>
      <c r="C10" s="168"/>
      <c r="D10" s="98" t="s">
        <v>19</v>
      </c>
      <c r="E10" s="99">
        <v>1.35</v>
      </c>
      <c r="F10" s="99">
        <v>13</v>
      </c>
      <c r="G10" s="99">
        <v>74.989999999999995</v>
      </c>
      <c r="H10" s="99">
        <v>10.66</v>
      </c>
      <c r="I10" s="97">
        <f>SUM(E10:H10)</f>
        <v>99.999999999999986</v>
      </c>
    </row>
    <row r="11" spans="1:9" ht="12" customHeight="1">
      <c r="A11" s="102"/>
      <c r="B11" s="103"/>
      <c r="C11" s="104"/>
      <c r="D11" s="105"/>
      <c r="E11" s="106"/>
      <c r="F11" s="106"/>
      <c r="G11" s="106"/>
      <c r="H11" s="107"/>
      <c r="I11" s="97"/>
    </row>
    <row r="12" spans="1:9">
      <c r="A12" s="100"/>
      <c r="B12" s="100"/>
      <c r="C12" s="108" t="s">
        <v>20</v>
      </c>
      <c r="D12" s="108" t="s">
        <v>20</v>
      </c>
      <c r="E12" s="109">
        <v>1.04</v>
      </c>
      <c r="F12" s="109">
        <v>10.63</v>
      </c>
      <c r="G12" s="109">
        <v>75.040000000000006</v>
      </c>
      <c r="H12" s="109">
        <v>13.29</v>
      </c>
      <c r="I12" s="97">
        <f>SUM(E12:H12)</f>
        <v>100</v>
      </c>
    </row>
    <row r="13" spans="1:9">
      <c r="A13" s="110"/>
      <c r="B13" s="110"/>
      <c r="C13" s="110"/>
      <c r="D13" s="110"/>
      <c r="E13" s="111"/>
      <c r="F13" s="111"/>
      <c r="G13" s="111"/>
      <c r="H13" s="111"/>
      <c r="I13" s="112"/>
    </row>
    <row r="14" spans="1:9" ht="15.75">
      <c r="A14" s="165" t="s">
        <v>34</v>
      </c>
      <c r="B14" s="166"/>
      <c r="C14" s="166"/>
      <c r="D14" s="166"/>
      <c r="E14" s="166"/>
      <c r="F14" s="113"/>
      <c r="G14" s="114"/>
      <c r="H14" s="113"/>
      <c r="I14" s="113"/>
    </row>
    <row r="15" spans="1:9">
      <c r="A15" s="110"/>
      <c r="B15" s="110"/>
      <c r="C15" s="110"/>
      <c r="D15" s="113" t="s">
        <v>35</v>
      </c>
      <c r="E15" s="113"/>
      <c r="F15" s="113"/>
      <c r="G15" s="114"/>
      <c r="H15" s="113"/>
      <c r="I15" s="113"/>
    </row>
    <row r="16" spans="1:9" ht="15.75">
      <c r="A16" s="110"/>
      <c r="B16" s="110"/>
      <c r="C16" s="110"/>
      <c r="D16" s="113" t="s">
        <v>11</v>
      </c>
      <c r="E16" s="113"/>
      <c r="F16" s="115"/>
      <c r="G16" s="116"/>
      <c r="H16" s="116"/>
      <c r="I16" s="117"/>
    </row>
    <row r="17" spans="1:9" ht="15.75">
      <c r="A17" s="110"/>
      <c r="B17" s="110"/>
      <c r="C17" s="110"/>
      <c r="D17" s="113" t="s">
        <v>13</v>
      </c>
      <c r="E17" s="113"/>
      <c r="F17" s="115"/>
      <c r="G17" s="116"/>
      <c r="H17" s="116"/>
      <c r="I17" s="117"/>
    </row>
    <row r="18" spans="1:9">
      <c r="A18" s="110"/>
      <c r="B18" s="110"/>
      <c r="C18" s="110"/>
      <c r="D18" s="113" t="s">
        <v>33</v>
      </c>
      <c r="E18" s="113"/>
      <c r="F18" s="115"/>
      <c r="G18" s="110"/>
      <c r="H18" s="110"/>
      <c r="I18" s="113"/>
    </row>
    <row r="19" spans="1:9">
      <c r="A19" s="110"/>
      <c r="B19" s="110"/>
      <c r="C19" s="110"/>
      <c r="D19" s="113" t="s">
        <v>15</v>
      </c>
      <c r="E19" s="113"/>
      <c r="F19" s="113"/>
      <c r="G19" s="110"/>
      <c r="H19" s="110"/>
      <c r="I19" s="113"/>
    </row>
    <row r="20" spans="1:9">
      <c r="A20" s="110"/>
      <c r="B20" s="110"/>
      <c r="C20" s="110"/>
      <c r="D20" s="113" t="s">
        <v>16</v>
      </c>
      <c r="E20" s="113"/>
      <c r="F20" s="113"/>
      <c r="G20" s="114"/>
      <c r="H20" s="113"/>
      <c r="I20" s="113"/>
    </row>
    <row r="21" spans="1:9">
      <c r="A21" s="110"/>
      <c r="B21" s="110"/>
      <c r="C21" s="110"/>
      <c r="D21" s="113" t="s">
        <v>23</v>
      </c>
      <c r="E21" s="113"/>
      <c r="F21" s="113"/>
      <c r="G21" s="114"/>
      <c r="H21" s="113"/>
      <c r="I21" s="113"/>
    </row>
    <row r="22" spans="1:9">
      <c r="A22" s="110"/>
      <c r="B22" s="110"/>
      <c r="C22" s="110"/>
      <c r="D22" s="113" t="s">
        <v>24</v>
      </c>
      <c r="E22" s="113"/>
      <c r="F22" s="113"/>
      <c r="G22" s="114"/>
      <c r="H22" s="113"/>
      <c r="I22" s="113"/>
    </row>
    <row r="23" spans="1:9">
      <c r="A23" s="110"/>
      <c r="B23" s="110"/>
      <c r="C23" s="110"/>
      <c r="D23" s="113" t="s">
        <v>20</v>
      </c>
      <c r="E23" s="113"/>
      <c r="F23" s="113"/>
      <c r="G23" s="114"/>
      <c r="H23" s="113"/>
      <c r="I23" s="113"/>
    </row>
    <row r="24" spans="1:9">
      <c r="A24" s="110"/>
      <c r="B24" s="110"/>
      <c r="C24" s="110"/>
      <c r="D24" s="113" t="s">
        <v>35</v>
      </c>
      <c r="E24" s="113"/>
      <c r="F24" s="113"/>
      <c r="G24" s="114"/>
      <c r="H24" s="113"/>
      <c r="I24" s="113"/>
    </row>
    <row r="25" spans="1:9">
      <c r="A25" s="110"/>
      <c r="B25" s="110"/>
      <c r="C25" s="110"/>
      <c r="D25" s="113" t="s">
        <v>11</v>
      </c>
      <c r="E25" s="113"/>
      <c r="F25" s="115"/>
      <c r="G25" s="114"/>
      <c r="H25" s="113"/>
      <c r="I25" s="113"/>
    </row>
    <row r="26" spans="1:9">
      <c r="A26" s="110"/>
      <c r="B26" s="110"/>
      <c r="C26" s="110"/>
      <c r="D26" s="113" t="s">
        <v>13</v>
      </c>
      <c r="E26" s="113"/>
      <c r="F26" s="118"/>
      <c r="G26" s="114"/>
      <c r="H26" s="113"/>
      <c r="I26" s="113"/>
    </row>
    <row r="27" spans="1:9">
      <c r="A27" s="110"/>
      <c r="B27" s="110"/>
      <c r="C27" s="110"/>
      <c r="D27" s="113" t="s">
        <v>33</v>
      </c>
      <c r="E27" s="113"/>
      <c r="F27" s="115"/>
      <c r="G27" s="114"/>
      <c r="H27" s="113"/>
      <c r="I27" s="113"/>
    </row>
    <row r="28" spans="1:9">
      <c r="A28" s="110"/>
      <c r="B28" s="110"/>
      <c r="C28" s="110"/>
      <c r="D28" s="113" t="s">
        <v>15</v>
      </c>
      <c r="E28" s="113"/>
      <c r="F28" s="113"/>
      <c r="G28" s="114"/>
      <c r="H28" s="113"/>
      <c r="I28" s="113"/>
    </row>
    <row r="29" spans="1:9">
      <c r="A29" s="110"/>
      <c r="B29" s="110"/>
      <c r="C29" s="110"/>
      <c r="D29" s="113" t="s">
        <v>16</v>
      </c>
      <c r="E29" s="113"/>
      <c r="F29" s="113"/>
      <c r="G29" s="114"/>
      <c r="H29" s="113"/>
      <c r="I29" s="113"/>
    </row>
    <row r="30" spans="1:9">
      <c r="A30" s="110"/>
      <c r="B30" s="110"/>
      <c r="C30" s="110"/>
      <c r="D30" s="113" t="s">
        <v>23</v>
      </c>
      <c r="E30" s="113"/>
      <c r="F30" s="113"/>
      <c r="G30" s="114"/>
      <c r="H30" s="113"/>
      <c r="I30" s="113"/>
    </row>
    <row r="31" spans="1:9">
      <c r="A31" s="110"/>
      <c r="B31" s="110"/>
      <c r="C31" s="110"/>
      <c r="D31" s="113" t="s">
        <v>24</v>
      </c>
      <c r="E31" s="113"/>
      <c r="F31" s="113"/>
      <c r="G31" s="114"/>
      <c r="H31" s="113"/>
      <c r="I31" s="113"/>
    </row>
    <row r="32" spans="1:9">
      <c r="A32" s="110"/>
      <c r="B32" s="110"/>
      <c r="C32" s="110"/>
      <c r="D32" s="110"/>
      <c r="E32" s="110"/>
      <c r="F32" s="110"/>
      <c r="G32" s="110"/>
      <c r="H32" s="110"/>
      <c r="I32" s="113"/>
    </row>
    <row r="33" spans="1:9">
      <c r="A33" s="110"/>
      <c r="B33" s="110"/>
      <c r="C33" s="110"/>
      <c r="D33" s="110"/>
      <c r="E33" s="110"/>
      <c r="F33" s="110"/>
      <c r="G33" s="110"/>
      <c r="H33" s="110"/>
      <c r="I33" s="113"/>
    </row>
    <row r="34" spans="1:9">
      <c r="A34" s="110"/>
      <c r="B34" s="110"/>
      <c r="C34" s="110"/>
      <c r="D34" s="110"/>
      <c r="E34" s="110"/>
      <c r="F34" s="110"/>
      <c r="G34" s="110"/>
      <c r="H34" s="110"/>
      <c r="I34" s="113"/>
    </row>
    <row r="35" spans="1:9">
      <c r="A35" s="119" t="s">
        <v>55</v>
      </c>
      <c r="B35" s="110"/>
      <c r="C35" s="110"/>
      <c r="D35" s="110"/>
      <c r="E35" s="110"/>
      <c r="F35" s="110"/>
      <c r="G35" s="110"/>
      <c r="H35" s="110"/>
      <c r="I35" s="113"/>
    </row>
    <row r="36" spans="1:9">
      <c r="A36" s="120" t="s">
        <v>36</v>
      </c>
      <c r="B36" s="110"/>
      <c r="C36" s="110"/>
      <c r="D36" s="110"/>
      <c r="E36" s="110"/>
      <c r="F36" s="110"/>
      <c r="G36" s="110"/>
      <c r="H36" s="110"/>
      <c r="I36" s="113"/>
    </row>
    <row r="37" spans="1:9">
      <c r="A37" s="121" t="s">
        <v>56</v>
      </c>
      <c r="B37" s="110"/>
      <c r="C37" s="110"/>
      <c r="D37" s="110"/>
      <c r="E37" s="110"/>
      <c r="F37" s="110"/>
      <c r="G37" s="110"/>
      <c r="H37" s="110"/>
      <c r="I37" s="113"/>
    </row>
    <row r="38" spans="1:9">
      <c r="A38" s="110" t="s">
        <v>126</v>
      </c>
      <c r="B38" s="110"/>
      <c r="C38" s="110"/>
      <c r="D38" s="110"/>
      <c r="E38" s="110"/>
      <c r="F38" s="110"/>
      <c r="G38" s="110"/>
      <c r="H38" s="110"/>
      <c r="I38" s="113"/>
    </row>
    <row r="39" spans="1:9">
      <c r="A39" s="110"/>
      <c r="B39" s="110"/>
      <c r="C39" s="110"/>
      <c r="D39" s="110"/>
      <c r="E39" s="110"/>
      <c r="F39" s="110"/>
      <c r="G39" s="110"/>
      <c r="H39" s="110"/>
      <c r="I39" s="113"/>
    </row>
    <row r="40" spans="1:9">
      <c r="A40" s="110"/>
      <c r="B40" s="110"/>
      <c r="C40" s="110"/>
      <c r="D40" s="110"/>
      <c r="E40" s="110"/>
      <c r="F40" s="110"/>
      <c r="G40" s="110"/>
      <c r="H40" s="110"/>
      <c r="I40" s="113"/>
    </row>
    <row r="41" spans="1:9">
      <c r="A41" s="110"/>
      <c r="B41" s="110"/>
      <c r="C41" s="110"/>
      <c r="D41" s="110"/>
      <c r="E41" s="110"/>
      <c r="F41" s="110"/>
      <c r="G41" s="110"/>
      <c r="H41" s="110"/>
      <c r="I41" s="113"/>
    </row>
  </sheetData>
  <mergeCells count="6">
    <mergeCell ref="A14:E14"/>
    <mergeCell ref="A3:A10"/>
    <mergeCell ref="B3:B10"/>
    <mergeCell ref="C3:C4"/>
    <mergeCell ref="C5:C8"/>
    <mergeCell ref="C9:C10"/>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topLeftCell="A12" workbookViewId="0">
      <selection activeCell="A35" sqref="A35"/>
    </sheetView>
  </sheetViews>
  <sheetFormatPr baseColWidth="10" defaultColWidth="7.75" defaultRowHeight="12"/>
  <cols>
    <col min="1" max="1" width="13.125" style="4" bestFit="1" customWidth="1"/>
    <col min="2" max="2" width="7.875" style="4" bestFit="1" customWidth="1"/>
    <col min="3" max="3" width="19.5" style="4" bestFit="1" customWidth="1"/>
    <col min="4" max="4" width="26.125" style="4" bestFit="1" customWidth="1"/>
    <col min="5" max="5" width="11.875" style="4" customWidth="1"/>
    <col min="6" max="7" width="10.375" style="4" customWidth="1"/>
    <col min="8" max="8" width="8.25" style="4" bestFit="1" customWidth="1"/>
    <col min="9" max="9" width="7.75" style="4"/>
    <col min="10" max="12" width="7.75" style="62"/>
    <col min="13" max="16384" width="7.75" style="4"/>
  </cols>
  <sheetData>
    <row r="1" spans="1:13" s="37" customFormat="1" ht="12.75" thickBot="1">
      <c r="J1" s="61"/>
      <c r="K1" s="61"/>
      <c r="L1" s="61"/>
    </row>
    <row r="2" spans="1:13" ht="24.75" thickTop="1">
      <c r="A2" s="2" t="s">
        <v>0</v>
      </c>
      <c r="B2" s="2" t="s">
        <v>1</v>
      </c>
      <c r="C2" s="2" t="s">
        <v>2</v>
      </c>
      <c r="D2" s="84"/>
      <c r="E2" s="85" t="s">
        <v>99</v>
      </c>
      <c r="F2" s="85" t="s">
        <v>58</v>
      </c>
      <c r="G2" s="85" t="s">
        <v>59</v>
      </c>
      <c r="H2" s="15"/>
    </row>
    <row r="3" spans="1:13" ht="12" customHeight="1">
      <c r="A3" s="192"/>
      <c r="B3" s="193"/>
      <c r="C3" s="180" t="s">
        <v>12</v>
      </c>
      <c r="D3" s="80" t="s">
        <v>62</v>
      </c>
      <c r="E3" s="17">
        <v>27.82</v>
      </c>
      <c r="F3" s="17">
        <v>29.55</v>
      </c>
      <c r="G3" s="81">
        <v>42.63</v>
      </c>
      <c r="H3" s="7">
        <f t="shared" ref="H3:H7" si="0">SUM(E3:G3)</f>
        <v>100</v>
      </c>
      <c r="K3" s="65"/>
      <c r="L3" s="65"/>
      <c r="M3"/>
    </row>
    <row r="4" spans="1:13" ht="15.75">
      <c r="A4" s="192"/>
      <c r="B4" s="193"/>
      <c r="C4" s="181"/>
      <c r="D4" s="79" t="s">
        <v>63</v>
      </c>
      <c r="E4" s="9">
        <v>18.54</v>
      </c>
      <c r="F4" s="9">
        <v>27.02</v>
      </c>
      <c r="G4" s="82">
        <v>54.44</v>
      </c>
      <c r="H4" s="7">
        <f t="shared" si="0"/>
        <v>100</v>
      </c>
      <c r="K4" s="65"/>
      <c r="L4" s="65"/>
      <c r="M4"/>
    </row>
    <row r="5" spans="1:13" ht="12" customHeight="1">
      <c r="A5" s="192"/>
      <c r="B5" s="193"/>
      <c r="C5" s="181"/>
      <c r="D5" s="79" t="s">
        <v>64</v>
      </c>
      <c r="E5" s="9">
        <v>15.2</v>
      </c>
      <c r="F5" s="9">
        <v>25.12</v>
      </c>
      <c r="G5" s="82">
        <v>59.68</v>
      </c>
      <c r="H5" s="7">
        <f t="shared" si="0"/>
        <v>100</v>
      </c>
      <c r="K5" s="65"/>
      <c r="L5" s="65"/>
      <c r="M5"/>
    </row>
    <row r="6" spans="1:13" ht="12" customHeight="1">
      <c r="A6" s="192"/>
      <c r="B6" s="193"/>
      <c r="C6" s="181"/>
      <c r="D6" s="79" t="s">
        <v>66</v>
      </c>
      <c r="E6" s="9">
        <v>12.17</v>
      </c>
      <c r="F6" s="9">
        <v>22.49</v>
      </c>
      <c r="G6" s="82">
        <v>65.34</v>
      </c>
      <c r="H6" s="7">
        <f t="shared" si="0"/>
        <v>100</v>
      </c>
      <c r="K6" s="65"/>
      <c r="L6" s="65"/>
      <c r="M6"/>
    </row>
    <row r="7" spans="1:13" ht="12" customHeight="1">
      <c r="A7" s="192"/>
      <c r="B7" s="193"/>
      <c r="C7" s="182"/>
      <c r="D7" s="77" t="s">
        <v>65</v>
      </c>
      <c r="E7" s="11">
        <v>7.69</v>
      </c>
      <c r="F7" s="11">
        <v>16.57</v>
      </c>
      <c r="G7" s="83">
        <v>75.75</v>
      </c>
      <c r="H7" s="7">
        <f t="shared" si="0"/>
        <v>100.01</v>
      </c>
      <c r="K7" s="65"/>
      <c r="L7" s="65"/>
      <c r="M7"/>
    </row>
    <row r="8" spans="1:13" ht="12" customHeight="1">
      <c r="A8" s="19"/>
      <c r="B8" s="20"/>
      <c r="C8" s="21"/>
      <c r="D8" s="22"/>
      <c r="E8" s="23"/>
      <c r="F8" s="23"/>
      <c r="G8" s="23"/>
      <c r="H8" s="7"/>
      <c r="K8" s="65"/>
      <c r="L8" s="65"/>
      <c r="M8"/>
    </row>
    <row r="9" spans="1:13" ht="15.75">
      <c r="A9" s="10"/>
      <c r="B9" s="10"/>
      <c r="C9" s="13" t="s">
        <v>20</v>
      </c>
      <c r="D9" s="13" t="s">
        <v>20</v>
      </c>
      <c r="E9" s="14">
        <v>15.8</v>
      </c>
      <c r="F9" s="14">
        <v>23.66</v>
      </c>
      <c r="G9" s="14">
        <v>60.54</v>
      </c>
      <c r="H9" s="7">
        <f>SUM(E9:G9)</f>
        <v>100</v>
      </c>
      <c r="K9" s="65"/>
      <c r="L9" s="65"/>
      <c r="M9"/>
    </row>
    <row r="10" spans="1:13" ht="15.75">
      <c r="E10" s="38"/>
      <c r="F10" s="38"/>
      <c r="G10" s="38"/>
      <c r="H10" s="38"/>
      <c r="K10" s="65"/>
      <c r="L10" s="65"/>
      <c r="M10"/>
    </row>
    <row r="11" spans="1:13" ht="15.75">
      <c r="A11" s="183" t="s">
        <v>109</v>
      </c>
      <c r="B11" s="184"/>
      <c r="C11" s="184"/>
      <c r="D11" s="184"/>
      <c r="E11" s="184"/>
      <c r="F11" s="39"/>
      <c r="G11" s="40"/>
      <c r="K11" s="65"/>
      <c r="L11" s="65"/>
      <c r="M11"/>
    </row>
    <row r="12" spans="1:13">
      <c r="D12" s="39" t="s">
        <v>35</v>
      </c>
      <c r="E12" s="39"/>
      <c r="F12" s="39"/>
      <c r="G12" s="40"/>
    </row>
    <row r="13" spans="1:13">
      <c r="D13" s="39" t="s">
        <v>11</v>
      </c>
      <c r="E13" s="39"/>
      <c r="F13" s="41"/>
      <c r="G13" s="40"/>
    </row>
    <row r="14" spans="1:13">
      <c r="D14" s="39" t="s">
        <v>13</v>
      </c>
      <c r="E14" s="39"/>
      <c r="F14" s="41"/>
      <c r="G14" s="40"/>
    </row>
    <row r="15" spans="1:13">
      <c r="D15" s="39" t="s">
        <v>33</v>
      </c>
      <c r="E15" s="39"/>
      <c r="F15" s="41"/>
      <c r="G15" s="40"/>
    </row>
    <row r="16" spans="1:13">
      <c r="D16" s="39" t="s">
        <v>15</v>
      </c>
      <c r="E16" s="39"/>
      <c r="F16" s="39"/>
      <c r="G16" s="40"/>
    </row>
    <row r="17" spans="1:7">
      <c r="D17" s="39" t="s">
        <v>16</v>
      </c>
      <c r="E17" s="39"/>
      <c r="F17" s="39"/>
      <c r="G17" s="40"/>
    </row>
    <row r="18" spans="1:7">
      <c r="D18" s="39" t="s">
        <v>23</v>
      </c>
      <c r="E18" s="39"/>
      <c r="F18" s="39"/>
      <c r="G18" s="40"/>
    </row>
    <row r="19" spans="1:7">
      <c r="D19" s="39" t="s">
        <v>24</v>
      </c>
      <c r="E19" s="39"/>
      <c r="F19" s="39"/>
      <c r="G19" s="40"/>
    </row>
    <row r="20" spans="1:7">
      <c r="D20" s="39" t="s">
        <v>20</v>
      </c>
      <c r="E20" s="39"/>
      <c r="F20" s="39"/>
      <c r="G20" s="40"/>
    </row>
    <row r="21" spans="1:7">
      <c r="D21" s="39" t="s">
        <v>35</v>
      </c>
      <c r="E21" s="39"/>
      <c r="F21" s="39"/>
      <c r="G21" s="40"/>
    </row>
    <row r="22" spans="1:7">
      <c r="D22" s="39" t="s">
        <v>11</v>
      </c>
      <c r="E22" s="39"/>
      <c r="F22" s="41"/>
      <c r="G22" s="40"/>
    </row>
    <row r="23" spans="1:7">
      <c r="D23" s="39" t="s">
        <v>13</v>
      </c>
      <c r="E23" s="39"/>
      <c r="F23" s="42"/>
      <c r="G23" s="40"/>
    </row>
    <row r="24" spans="1:7">
      <c r="D24" s="39" t="s">
        <v>33</v>
      </c>
      <c r="E24" s="39"/>
      <c r="F24" s="41"/>
      <c r="G24" s="40"/>
    </row>
    <row r="25" spans="1:7">
      <c r="D25" s="39" t="s">
        <v>15</v>
      </c>
      <c r="E25" s="39"/>
      <c r="F25" s="39"/>
      <c r="G25" s="40"/>
    </row>
    <row r="26" spans="1:7">
      <c r="D26" s="39" t="s">
        <v>16</v>
      </c>
      <c r="E26" s="39"/>
      <c r="F26" s="39"/>
      <c r="G26" s="40"/>
    </row>
    <row r="27" spans="1:7">
      <c r="D27" s="39" t="s">
        <v>23</v>
      </c>
      <c r="E27" s="39"/>
      <c r="F27" s="39"/>
      <c r="G27" s="40"/>
    </row>
    <row r="28" spans="1:7">
      <c r="D28" s="39" t="s">
        <v>24</v>
      </c>
      <c r="E28" s="39"/>
      <c r="F28" s="39"/>
      <c r="G28" s="40"/>
    </row>
    <row r="32" spans="1:7">
      <c r="A32" s="43" t="s">
        <v>69</v>
      </c>
    </row>
    <row r="33" spans="1:1">
      <c r="A33" s="44" t="s">
        <v>36</v>
      </c>
    </row>
    <row r="34" spans="1:1">
      <c r="A34" s="45" t="s">
        <v>56</v>
      </c>
    </row>
    <row r="35" spans="1:1">
      <c r="A35" s="110" t="s">
        <v>126</v>
      </c>
    </row>
  </sheetData>
  <mergeCells count="4">
    <mergeCell ref="A3:A7"/>
    <mergeCell ref="B3:B7"/>
    <mergeCell ref="A11:E11"/>
    <mergeCell ref="C3:C7"/>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topLeftCell="A15" workbookViewId="0">
      <selection activeCell="A38" sqref="A38"/>
    </sheetView>
  </sheetViews>
  <sheetFormatPr baseColWidth="10" defaultColWidth="7.75" defaultRowHeight="12"/>
  <cols>
    <col min="1" max="1" width="13.125" style="4" bestFit="1" customWidth="1"/>
    <col min="2" max="2" width="7.875" style="4" bestFit="1" customWidth="1"/>
    <col min="3" max="3" width="19.5" style="4" bestFit="1" customWidth="1"/>
    <col min="4" max="4" width="26.125" style="4" bestFit="1" customWidth="1"/>
    <col min="5" max="5" width="11.875" style="4" customWidth="1"/>
    <col min="6" max="7" width="10.375" style="4" customWidth="1"/>
    <col min="8" max="8" width="8.25" style="4" bestFit="1" customWidth="1"/>
    <col min="9" max="9" width="7.75" style="39"/>
    <col min="10" max="12" width="7.75" style="62"/>
    <col min="13" max="16384" width="7.75" style="4"/>
  </cols>
  <sheetData>
    <row r="1" spans="1:12" s="37" customFormat="1" ht="12.75" thickBot="1">
      <c r="A1" s="89"/>
      <c r="B1" s="89"/>
      <c r="C1" s="89"/>
      <c r="D1" s="89"/>
      <c r="E1" s="89"/>
      <c r="F1" s="89"/>
      <c r="G1" s="89"/>
      <c r="H1" s="89"/>
      <c r="I1" s="91"/>
      <c r="J1" s="61"/>
      <c r="K1" s="61"/>
      <c r="L1" s="61"/>
    </row>
    <row r="2" spans="1:12" ht="24.75" thickTop="1">
      <c r="A2" s="92" t="s">
        <v>0</v>
      </c>
      <c r="B2" s="92" t="s">
        <v>1</v>
      </c>
      <c r="C2" s="92" t="s">
        <v>2</v>
      </c>
      <c r="D2" s="92"/>
      <c r="E2" s="93" t="s">
        <v>98</v>
      </c>
      <c r="F2" s="93" t="s">
        <v>58</v>
      </c>
      <c r="G2" s="93" t="s">
        <v>59</v>
      </c>
      <c r="H2" s="134"/>
      <c r="I2" s="113"/>
    </row>
    <row r="3" spans="1:12" ht="17.25">
      <c r="A3" s="167" t="s">
        <v>7</v>
      </c>
      <c r="B3" s="167" t="s">
        <v>8</v>
      </c>
      <c r="C3" s="169" t="s">
        <v>9</v>
      </c>
      <c r="D3" s="95" t="s">
        <v>10</v>
      </c>
      <c r="E3" s="96">
        <v>12.12</v>
      </c>
      <c r="F3" s="96">
        <v>23.77</v>
      </c>
      <c r="G3" s="96">
        <v>64.11</v>
      </c>
      <c r="H3" s="135"/>
      <c r="I3" s="113"/>
    </row>
    <row r="4" spans="1:12" ht="12" customHeight="1">
      <c r="A4" s="168"/>
      <c r="B4" s="168"/>
      <c r="C4" s="168"/>
      <c r="D4" s="98" t="s">
        <v>11</v>
      </c>
      <c r="E4" s="99">
        <v>40.96</v>
      </c>
      <c r="F4" s="99">
        <v>37.25</v>
      </c>
      <c r="G4" s="99">
        <v>21.79</v>
      </c>
      <c r="H4" s="135"/>
      <c r="I4" s="113"/>
    </row>
    <row r="5" spans="1:12">
      <c r="A5" s="168"/>
      <c r="B5" s="168"/>
      <c r="C5" s="169" t="s">
        <v>12</v>
      </c>
      <c r="D5" s="95" t="s">
        <v>13</v>
      </c>
      <c r="E5" s="96">
        <v>7.92</v>
      </c>
      <c r="F5" s="96">
        <v>19.39</v>
      </c>
      <c r="G5" s="96">
        <v>72.69</v>
      </c>
      <c r="H5" s="135"/>
      <c r="I5" s="113"/>
    </row>
    <row r="6" spans="1:12" ht="12" customHeight="1">
      <c r="A6" s="168"/>
      <c r="B6" s="168"/>
      <c r="C6" s="168"/>
      <c r="D6" s="98" t="s">
        <v>14</v>
      </c>
      <c r="E6" s="99">
        <v>12.59</v>
      </c>
      <c r="F6" s="99">
        <v>24.24</v>
      </c>
      <c r="G6" s="99">
        <v>63.17</v>
      </c>
      <c r="H6" s="135"/>
      <c r="I6" s="113"/>
    </row>
    <row r="7" spans="1:12" ht="12" customHeight="1">
      <c r="A7" s="168"/>
      <c r="B7" s="168"/>
      <c r="C7" s="168"/>
      <c r="D7" s="98" t="s">
        <v>15</v>
      </c>
      <c r="E7" s="99">
        <v>23.33</v>
      </c>
      <c r="F7" s="99">
        <v>31.47</v>
      </c>
      <c r="G7" s="99">
        <v>45.2</v>
      </c>
      <c r="H7" s="135"/>
      <c r="I7" s="113"/>
    </row>
    <row r="8" spans="1:12" ht="12" customHeight="1">
      <c r="A8" s="168"/>
      <c r="B8" s="168"/>
      <c r="C8" s="170"/>
      <c r="D8" s="100" t="s">
        <v>16</v>
      </c>
      <c r="E8" s="101">
        <v>32.130000000000003</v>
      </c>
      <c r="F8" s="101">
        <v>34.39</v>
      </c>
      <c r="G8" s="101">
        <v>33.49</v>
      </c>
      <c r="H8" s="135"/>
      <c r="I8" s="113"/>
    </row>
    <row r="9" spans="1:12">
      <c r="A9" s="168"/>
      <c r="B9" s="168"/>
      <c r="C9" s="171" t="s">
        <v>17</v>
      </c>
      <c r="D9" s="98" t="s">
        <v>18</v>
      </c>
      <c r="E9" s="99">
        <v>13.69</v>
      </c>
      <c r="F9" s="99">
        <v>27.35</v>
      </c>
      <c r="G9" s="99">
        <v>58.96</v>
      </c>
      <c r="H9" s="135"/>
      <c r="I9" s="115">
        <f>G10-G9</f>
        <v>5.0899999999999963</v>
      </c>
    </row>
    <row r="10" spans="1:12" ht="12" customHeight="1">
      <c r="A10" s="168"/>
      <c r="B10" s="168"/>
      <c r="C10" s="168"/>
      <c r="D10" s="98" t="s">
        <v>19</v>
      </c>
      <c r="E10" s="99">
        <v>14.03</v>
      </c>
      <c r="F10" s="99">
        <v>21.91</v>
      </c>
      <c r="G10" s="99">
        <v>64.05</v>
      </c>
      <c r="H10" s="135"/>
      <c r="I10" s="113"/>
    </row>
    <row r="11" spans="1:12" ht="12" customHeight="1">
      <c r="A11" s="102"/>
      <c r="B11" s="103"/>
      <c r="C11" s="104"/>
      <c r="D11" s="105"/>
      <c r="E11" s="106"/>
      <c r="F11" s="106"/>
      <c r="G11" s="106"/>
      <c r="H11" s="135"/>
      <c r="I11" s="113"/>
    </row>
    <row r="12" spans="1:12">
      <c r="A12" s="100"/>
      <c r="B12" s="100"/>
      <c r="C12" s="108" t="s">
        <v>20</v>
      </c>
      <c r="D12" s="108" t="s">
        <v>20</v>
      </c>
      <c r="E12" s="109">
        <v>13.92</v>
      </c>
      <c r="F12" s="109">
        <v>24.56</v>
      </c>
      <c r="G12" s="109">
        <v>61.52</v>
      </c>
      <c r="H12" s="135"/>
      <c r="I12" s="113"/>
    </row>
    <row r="13" spans="1:12">
      <c r="A13" s="110"/>
      <c r="B13" s="110"/>
      <c r="C13" s="110"/>
      <c r="D13" s="110"/>
      <c r="E13" s="111"/>
      <c r="F13" s="111"/>
      <c r="G13" s="111"/>
      <c r="H13" s="111"/>
      <c r="I13" s="113"/>
    </row>
    <row r="14" spans="1:12" ht="15.75">
      <c r="A14" s="165" t="s">
        <v>102</v>
      </c>
      <c r="B14" s="166"/>
      <c r="C14" s="166"/>
      <c r="D14" s="166"/>
      <c r="E14" s="166"/>
      <c r="F14" s="113"/>
      <c r="G14" s="114"/>
      <c r="H14" s="110"/>
      <c r="I14" s="113"/>
    </row>
    <row r="15" spans="1:12">
      <c r="A15" s="110"/>
      <c r="B15" s="110"/>
      <c r="C15" s="110"/>
      <c r="D15" s="113" t="s">
        <v>35</v>
      </c>
      <c r="E15" s="113"/>
      <c r="F15" s="113"/>
      <c r="G15" s="114"/>
      <c r="H15" s="110"/>
      <c r="I15" s="113"/>
    </row>
    <row r="16" spans="1:12">
      <c r="A16" s="110"/>
      <c r="B16" s="110"/>
      <c r="C16" s="110"/>
      <c r="D16" s="113" t="s">
        <v>11</v>
      </c>
      <c r="E16" s="113"/>
      <c r="F16" s="115"/>
      <c r="G16" s="114"/>
      <c r="H16" s="110"/>
      <c r="I16" s="113"/>
    </row>
    <row r="17" spans="1:9">
      <c r="A17" s="110"/>
      <c r="B17" s="110"/>
      <c r="C17" s="110"/>
      <c r="D17" s="113" t="s">
        <v>13</v>
      </c>
      <c r="E17" s="113"/>
      <c r="F17" s="115"/>
      <c r="G17" s="114"/>
      <c r="H17" s="110"/>
      <c r="I17" s="113"/>
    </row>
    <row r="18" spans="1:9">
      <c r="A18" s="110"/>
      <c r="B18" s="110"/>
      <c r="C18" s="110"/>
      <c r="D18" s="113" t="s">
        <v>33</v>
      </c>
      <c r="E18" s="113"/>
      <c r="F18" s="115"/>
      <c r="G18" s="114"/>
      <c r="H18" s="110"/>
      <c r="I18" s="113"/>
    </row>
    <row r="19" spans="1:9">
      <c r="A19" s="110"/>
      <c r="B19" s="110"/>
      <c r="C19" s="110"/>
      <c r="D19" s="113" t="s">
        <v>15</v>
      </c>
      <c r="E19" s="113"/>
      <c r="F19" s="113"/>
      <c r="G19" s="114"/>
      <c r="H19" s="110"/>
      <c r="I19" s="113"/>
    </row>
    <row r="20" spans="1:9">
      <c r="A20" s="110"/>
      <c r="B20" s="110"/>
      <c r="C20" s="110"/>
      <c r="D20" s="113" t="s">
        <v>16</v>
      </c>
      <c r="E20" s="113"/>
      <c r="F20" s="113"/>
      <c r="G20" s="114"/>
      <c r="H20" s="110"/>
      <c r="I20" s="113"/>
    </row>
    <row r="21" spans="1:9">
      <c r="A21" s="110"/>
      <c r="B21" s="110"/>
      <c r="C21" s="110"/>
      <c r="D21" s="113" t="s">
        <v>23</v>
      </c>
      <c r="E21" s="113"/>
      <c r="F21" s="113"/>
      <c r="G21" s="114"/>
      <c r="H21" s="110"/>
      <c r="I21" s="113"/>
    </row>
    <row r="22" spans="1:9">
      <c r="A22" s="110"/>
      <c r="B22" s="110"/>
      <c r="C22" s="110"/>
      <c r="D22" s="113" t="s">
        <v>24</v>
      </c>
      <c r="E22" s="113"/>
      <c r="F22" s="113"/>
      <c r="G22" s="114"/>
      <c r="H22" s="110"/>
      <c r="I22" s="113"/>
    </row>
    <row r="23" spans="1:9">
      <c r="A23" s="110"/>
      <c r="B23" s="110"/>
      <c r="C23" s="110"/>
      <c r="D23" s="113" t="s">
        <v>20</v>
      </c>
      <c r="E23" s="113"/>
      <c r="F23" s="113"/>
      <c r="G23" s="114"/>
      <c r="H23" s="110"/>
      <c r="I23" s="113"/>
    </row>
    <row r="24" spans="1:9">
      <c r="A24" s="110"/>
      <c r="B24" s="110"/>
      <c r="C24" s="110"/>
      <c r="D24" s="113" t="s">
        <v>35</v>
      </c>
      <c r="E24" s="113"/>
      <c r="F24" s="113"/>
      <c r="G24" s="114"/>
      <c r="H24" s="110"/>
      <c r="I24" s="113"/>
    </row>
    <row r="25" spans="1:9">
      <c r="A25" s="110"/>
      <c r="B25" s="110"/>
      <c r="C25" s="110"/>
      <c r="D25" s="113" t="s">
        <v>11</v>
      </c>
      <c r="E25" s="113"/>
      <c r="F25" s="115"/>
      <c r="G25" s="114"/>
      <c r="H25" s="110"/>
      <c r="I25" s="113"/>
    </row>
    <row r="26" spans="1:9">
      <c r="A26" s="110"/>
      <c r="B26" s="110"/>
      <c r="C26" s="110"/>
      <c r="D26" s="113" t="s">
        <v>13</v>
      </c>
      <c r="E26" s="113"/>
      <c r="F26" s="118"/>
      <c r="G26" s="114"/>
      <c r="H26" s="110"/>
      <c r="I26" s="113"/>
    </row>
    <row r="27" spans="1:9">
      <c r="A27" s="110"/>
      <c r="B27" s="110"/>
      <c r="C27" s="110"/>
      <c r="D27" s="113" t="s">
        <v>33</v>
      </c>
      <c r="E27" s="113"/>
      <c r="F27" s="115"/>
      <c r="G27" s="114"/>
      <c r="H27" s="110"/>
      <c r="I27" s="113"/>
    </row>
    <row r="28" spans="1:9">
      <c r="A28" s="110"/>
      <c r="B28" s="110"/>
      <c r="C28" s="110"/>
      <c r="D28" s="113" t="s">
        <v>15</v>
      </c>
      <c r="E28" s="113"/>
      <c r="F28" s="113"/>
      <c r="G28" s="114"/>
      <c r="H28" s="110"/>
      <c r="I28" s="113"/>
    </row>
    <row r="29" spans="1:9">
      <c r="A29" s="110"/>
      <c r="B29" s="110"/>
      <c r="C29" s="110"/>
      <c r="D29" s="113" t="s">
        <v>16</v>
      </c>
      <c r="E29" s="113"/>
      <c r="F29" s="113"/>
      <c r="G29" s="114"/>
      <c r="H29" s="110"/>
      <c r="I29" s="113"/>
    </row>
    <row r="30" spans="1:9">
      <c r="A30" s="110"/>
      <c r="B30" s="110"/>
      <c r="C30" s="110"/>
      <c r="D30" s="113" t="s">
        <v>23</v>
      </c>
      <c r="E30" s="113"/>
      <c r="F30" s="113"/>
      <c r="G30" s="114"/>
      <c r="H30" s="110"/>
      <c r="I30" s="113"/>
    </row>
    <row r="31" spans="1:9">
      <c r="A31" s="110"/>
      <c r="B31" s="110"/>
      <c r="C31" s="110"/>
      <c r="D31" s="113" t="s">
        <v>24</v>
      </c>
      <c r="E31" s="113"/>
      <c r="F31" s="113"/>
      <c r="G31" s="114"/>
      <c r="H31" s="110"/>
      <c r="I31" s="113"/>
    </row>
    <row r="32" spans="1:9">
      <c r="A32" s="110"/>
      <c r="B32" s="110"/>
      <c r="C32" s="110"/>
      <c r="D32" s="110"/>
      <c r="E32" s="110"/>
      <c r="F32" s="110"/>
      <c r="G32" s="110"/>
      <c r="H32" s="110"/>
      <c r="I32" s="113"/>
    </row>
    <row r="33" spans="1:9">
      <c r="A33" s="110"/>
      <c r="B33" s="110"/>
      <c r="C33" s="110"/>
      <c r="D33" s="110"/>
      <c r="E33" s="110"/>
      <c r="F33" s="110"/>
      <c r="G33" s="110"/>
      <c r="H33" s="110"/>
      <c r="I33" s="113"/>
    </row>
    <row r="34" spans="1:9">
      <c r="A34" s="110"/>
      <c r="B34" s="110"/>
      <c r="C34" s="110"/>
      <c r="D34" s="110"/>
      <c r="E34" s="110"/>
      <c r="F34" s="110"/>
      <c r="G34" s="110"/>
      <c r="H34" s="110"/>
      <c r="I34" s="113"/>
    </row>
    <row r="35" spans="1:9">
      <c r="A35" s="119" t="s">
        <v>70</v>
      </c>
      <c r="B35" s="110"/>
      <c r="C35" s="110"/>
      <c r="D35" s="110"/>
      <c r="E35" s="110"/>
      <c r="F35" s="110"/>
      <c r="G35" s="110"/>
      <c r="H35" s="110"/>
      <c r="I35" s="113"/>
    </row>
    <row r="36" spans="1:9">
      <c r="A36" s="120" t="s">
        <v>36</v>
      </c>
      <c r="B36" s="110"/>
      <c r="C36" s="110"/>
      <c r="D36" s="110"/>
      <c r="E36" s="110"/>
      <c r="F36" s="110"/>
      <c r="G36" s="110"/>
      <c r="H36" s="110"/>
      <c r="I36" s="113"/>
    </row>
    <row r="37" spans="1:9">
      <c r="A37" s="121" t="s">
        <v>56</v>
      </c>
      <c r="B37" s="110"/>
      <c r="C37" s="110"/>
      <c r="D37" s="110"/>
      <c r="E37" s="110"/>
      <c r="F37" s="110"/>
      <c r="G37" s="110"/>
      <c r="H37" s="110"/>
      <c r="I37" s="113"/>
    </row>
    <row r="38" spans="1:9">
      <c r="A38" s="110" t="s">
        <v>126</v>
      </c>
      <c r="B38" s="110"/>
      <c r="C38" s="110"/>
      <c r="D38" s="110"/>
      <c r="E38" s="110"/>
      <c r="F38" s="110"/>
      <c r="G38" s="110"/>
      <c r="H38" s="110"/>
      <c r="I38" s="113"/>
    </row>
    <row r="39" spans="1:9">
      <c r="A39" s="110"/>
      <c r="B39" s="110"/>
      <c r="C39" s="110"/>
      <c r="D39" s="110"/>
      <c r="E39" s="110"/>
      <c r="F39" s="110"/>
      <c r="G39" s="110"/>
      <c r="H39" s="110"/>
      <c r="I39" s="113"/>
    </row>
  </sheetData>
  <mergeCells count="6">
    <mergeCell ref="A14:E14"/>
    <mergeCell ref="A3:A10"/>
    <mergeCell ref="B3:B10"/>
    <mergeCell ref="C3:C4"/>
    <mergeCell ref="C5:C8"/>
    <mergeCell ref="C9:C10"/>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topLeftCell="A12" workbookViewId="0">
      <selection activeCell="A35" sqref="A35"/>
    </sheetView>
  </sheetViews>
  <sheetFormatPr baseColWidth="10" defaultColWidth="7.75" defaultRowHeight="12"/>
  <cols>
    <col min="1" max="1" width="13.125" style="4" bestFit="1" customWidth="1"/>
    <col min="2" max="2" width="7.875" style="4" bestFit="1" customWidth="1"/>
    <col min="3" max="3" width="19.5" style="4" bestFit="1" customWidth="1"/>
    <col min="4" max="4" width="26.125" style="4" bestFit="1" customWidth="1"/>
    <col min="5" max="5" width="11.875" style="4" customWidth="1"/>
    <col min="6" max="7" width="10.375" style="4" customWidth="1"/>
    <col min="8" max="8" width="8.25" style="4" bestFit="1" customWidth="1"/>
    <col min="9" max="9" width="7.75" style="39"/>
    <col min="10" max="12" width="7.75" style="62"/>
    <col min="13" max="16384" width="7.75" style="4"/>
  </cols>
  <sheetData>
    <row r="1" spans="1:12" s="37" customFormat="1" ht="12.75" thickBot="1">
      <c r="I1" s="64"/>
      <c r="J1" s="61"/>
      <c r="K1" s="61"/>
      <c r="L1" s="61"/>
    </row>
    <row r="2" spans="1:12" ht="24.75" thickTop="1">
      <c r="A2" s="2" t="s">
        <v>0</v>
      </c>
      <c r="B2" s="2" t="s">
        <v>1</v>
      </c>
      <c r="C2" s="2" t="s">
        <v>2</v>
      </c>
      <c r="D2" s="84"/>
      <c r="E2" s="85" t="s">
        <v>68</v>
      </c>
      <c r="F2" s="85" t="s">
        <v>58</v>
      </c>
      <c r="G2" s="85" t="s">
        <v>59</v>
      </c>
      <c r="H2" s="15"/>
    </row>
    <row r="3" spans="1:12" ht="12" customHeight="1">
      <c r="A3" s="192"/>
      <c r="B3" s="193"/>
      <c r="C3" s="180" t="s">
        <v>12</v>
      </c>
      <c r="D3" s="80" t="s">
        <v>62</v>
      </c>
      <c r="E3" s="17">
        <v>25.77</v>
      </c>
      <c r="F3" s="17">
        <v>32.549999999999997</v>
      </c>
      <c r="G3" s="81">
        <v>41.68</v>
      </c>
      <c r="H3" s="7">
        <f t="shared" ref="H3:H7" si="0">SUM(E3:G3)</f>
        <v>100</v>
      </c>
    </row>
    <row r="4" spans="1:12">
      <c r="A4" s="192"/>
      <c r="B4" s="193"/>
      <c r="C4" s="181"/>
      <c r="D4" s="79" t="s">
        <v>63</v>
      </c>
      <c r="E4" s="9">
        <v>16.28</v>
      </c>
      <c r="F4" s="9">
        <v>28.12</v>
      </c>
      <c r="G4" s="82">
        <v>55.61</v>
      </c>
      <c r="H4" s="7">
        <f t="shared" si="0"/>
        <v>100.01</v>
      </c>
    </row>
    <row r="5" spans="1:12" ht="12" customHeight="1">
      <c r="A5" s="192"/>
      <c r="B5" s="193"/>
      <c r="C5" s="181"/>
      <c r="D5" s="79" t="s">
        <v>64</v>
      </c>
      <c r="E5" s="9">
        <v>12.98</v>
      </c>
      <c r="F5" s="9">
        <v>25.32</v>
      </c>
      <c r="G5" s="82">
        <v>61.7</v>
      </c>
      <c r="H5" s="7">
        <f t="shared" si="0"/>
        <v>100</v>
      </c>
    </row>
    <row r="6" spans="1:12" ht="12" customHeight="1">
      <c r="A6" s="192"/>
      <c r="B6" s="193"/>
      <c r="C6" s="181"/>
      <c r="D6" s="79" t="s">
        <v>66</v>
      </c>
      <c r="E6" s="9">
        <v>10.29</v>
      </c>
      <c r="F6" s="9">
        <v>22.6</v>
      </c>
      <c r="G6" s="82">
        <v>67.11</v>
      </c>
      <c r="H6" s="7">
        <f t="shared" si="0"/>
        <v>100</v>
      </c>
    </row>
    <row r="7" spans="1:12" ht="12" customHeight="1">
      <c r="A7" s="192"/>
      <c r="B7" s="193"/>
      <c r="C7" s="182"/>
      <c r="D7" s="77" t="s">
        <v>65</v>
      </c>
      <c r="E7" s="11">
        <v>6.44</v>
      </c>
      <c r="F7" s="11">
        <v>16.920000000000002</v>
      </c>
      <c r="G7" s="83">
        <v>76.64</v>
      </c>
      <c r="H7" s="7">
        <f t="shared" si="0"/>
        <v>100</v>
      </c>
    </row>
    <row r="8" spans="1:12" ht="12" customHeight="1">
      <c r="A8" s="19"/>
      <c r="B8" s="20"/>
      <c r="C8" s="76"/>
      <c r="D8" s="77"/>
      <c r="E8" s="78"/>
      <c r="F8" s="78"/>
      <c r="G8" s="78"/>
      <c r="H8" s="7"/>
    </row>
    <row r="9" spans="1:12">
      <c r="A9" s="10"/>
      <c r="B9" s="10"/>
      <c r="C9" s="13" t="s">
        <v>20</v>
      </c>
      <c r="D9" s="13" t="s">
        <v>20</v>
      </c>
      <c r="E9" s="14">
        <v>13.92</v>
      </c>
      <c r="F9" s="14">
        <v>24.56</v>
      </c>
      <c r="G9" s="14">
        <v>61.52</v>
      </c>
      <c r="H9" s="7">
        <f>SUM(E9:G9)</f>
        <v>100</v>
      </c>
    </row>
    <row r="10" spans="1:12">
      <c r="E10" s="38"/>
      <c r="F10" s="38"/>
      <c r="G10" s="38"/>
      <c r="H10" s="38"/>
    </row>
    <row r="11" spans="1:12" ht="15.75">
      <c r="A11" s="183" t="s">
        <v>110</v>
      </c>
      <c r="B11" s="184"/>
      <c r="C11" s="184"/>
      <c r="D11" s="184"/>
      <c r="E11" s="184"/>
      <c r="F11" s="39"/>
      <c r="G11" s="40"/>
    </row>
    <row r="12" spans="1:12">
      <c r="D12" s="39" t="s">
        <v>35</v>
      </c>
      <c r="E12" s="39"/>
      <c r="F12" s="39"/>
      <c r="G12" s="40"/>
    </row>
    <row r="13" spans="1:12">
      <c r="D13" s="39" t="s">
        <v>11</v>
      </c>
      <c r="E13" s="39"/>
      <c r="F13" s="41"/>
      <c r="G13" s="40"/>
    </row>
    <row r="14" spans="1:12">
      <c r="D14" s="39" t="s">
        <v>13</v>
      </c>
      <c r="E14" s="39"/>
      <c r="F14" s="41"/>
      <c r="G14" s="40"/>
    </row>
    <row r="15" spans="1:12">
      <c r="D15" s="39" t="s">
        <v>33</v>
      </c>
      <c r="E15" s="39"/>
      <c r="F15" s="41"/>
      <c r="G15" s="40"/>
    </row>
    <row r="16" spans="1:12">
      <c r="D16" s="39" t="s">
        <v>15</v>
      </c>
      <c r="E16" s="39"/>
      <c r="F16" s="39"/>
      <c r="G16" s="40"/>
    </row>
    <row r="17" spans="1:7">
      <c r="D17" s="39" t="s">
        <v>16</v>
      </c>
      <c r="E17" s="39"/>
      <c r="F17" s="39"/>
      <c r="G17" s="40"/>
    </row>
    <row r="18" spans="1:7">
      <c r="D18" s="39" t="s">
        <v>23</v>
      </c>
      <c r="E18" s="39"/>
      <c r="F18" s="39"/>
      <c r="G18" s="40"/>
    </row>
    <row r="19" spans="1:7">
      <c r="D19" s="39" t="s">
        <v>24</v>
      </c>
      <c r="E19" s="39"/>
      <c r="F19" s="39"/>
      <c r="G19" s="40"/>
    </row>
    <row r="20" spans="1:7">
      <c r="D20" s="39" t="s">
        <v>20</v>
      </c>
      <c r="E20" s="39"/>
      <c r="F20" s="39"/>
      <c r="G20" s="40"/>
    </row>
    <row r="21" spans="1:7">
      <c r="D21" s="39" t="s">
        <v>35</v>
      </c>
      <c r="E21" s="39"/>
      <c r="F21" s="39"/>
      <c r="G21" s="40"/>
    </row>
    <row r="22" spans="1:7">
      <c r="D22" s="39" t="s">
        <v>11</v>
      </c>
      <c r="E22" s="39"/>
      <c r="F22" s="41"/>
      <c r="G22" s="40"/>
    </row>
    <row r="23" spans="1:7">
      <c r="D23" s="39" t="s">
        <v>13</v>
      </c>
      <c r="E23" s="39"/>
      <c r="F23" s="42"/>
      <c r="G23" s="40"/>
    </row>
    <row r="24" spans="1:7">
      <c r="D24" s="39" t="s">
        <v>33</v>
      </c>
      <c r="E24" s="39"/>
      <c r="F24" s="41"/>
      <c r="G24" s="40"/>
    </row>
    <row r="25" spans="1:7">
      <c r="D25" s="39" t="s">
        <v>15</v>
      </c>
      <c r="E25" s="39"/>
      <c r="F25" s="39"/>
      <c r="G25" s="40"/>
    </row>
    <row r="26" spans="1:7">
      <c r="D26" s="39" t="s">
        <v>16</v>
      </c>
      <c r="E26" s="39"/>
      <c r="F26" s="39"/>
      <c r="G26" s="40"/>
    </row>
    <row r="27" spans="1:7">
      <c r="D27" s="39" t="s">
        <v>23</v>
      </c>
      <c r="E27" s="39"/>
      <c r="F27" s="39"/>
      <c r="G27" s="40"/>
    </row>
    <row r="28" spans="1:7">
      <c r="D28" s="39" t="s">
        <v>24</v>
      </c>
      <c r="E28" s="39"/>
      <c r="F28" s="39"/>
      <c r="G28" s="40"/>
    </row>
    <row r="32" spans="1:7">
      <c r="A32" s="43" t="s">
        <v>70</v>
      </c>
    </row>
    <row r="33" spans="1:1">
      <c r="A33" s="44" t="s">
        <v>36</v>
      </c>
    </row>
    <row r="34" spans="1:1">
      <c r="A34" s="45" t="s">
        <v>56</v>
      </c>
    </row>
    <row r="35" spans="1:1">
      <c r="A35" s="110" t="s">
        <v>126</v>
      </c>
    </row>
  </sheetData>
  <mergeCells count="4">
    <mergeCell ref="A3:A7"/>
    <mergeCell ref="B3:B7"/>
    <mergeCell ref="A11:E11"/>
    <mergeCell ref="C3:C7"/>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
  <sheetViews>
    <sheetView topLeftCell="A5" workbookViewId="0">
      <selection activeCell="A25" sqref="A25"/>
    </sheetView>
  </sheetViews>
  <sheetFormatPr baseColWidth="10" defaultColWidth="7.75" defaultRowHeight="12"/>
  <cols>
    <col min="1" max="1" width="14" style="4" customWidth="1"/>
    <col min="2" max="2" width="35.375" style="4" customWidth="1"/>
    <col min="3" max="3" width="11.875" style="4" customWidth="1"/>
    <col min="4" max="5" width="10.375" style="4" customWidth="1"/>
    <col min="6" max="6" width="1.625" style="4" customWidth="1"/>
    <col min="7" max="8" width="10.375" style="4" customWidth="1"/>
    <col min="9" max="14" width="7.75" style="39"/>
    <col min="15" max="16384" width="7.75" style="4"/>
  </cols>
  <sheetData>
    <row r="1" spans="1:14" ht="15.75">
      <c r="A1" s="165" t="s">
        <v>101</v>
      </c>
      <c r="B1" s="166"/>
      <c r="C1" s="166"/>
      <c r="D1" s="166"/>
      <c r="E1" s="166"/>
      <c r="F1" s="114"/>
      <c r="G1" s="114"/>
      <c r="H1" s="114"/>
    </row>
    <row r="2" spans="1:14" ht="12.75" thickBot="1">
      <c r="A2" s="110"/>
      <c r="B2" s="113" t="s">
        <v>35</v>
      </c>
      <c r="C2" s="113"/>
      <c r="D2" s="113"/>
      <c r="E2" s="114"/>
      <c r="F2" s="114"/>
      <c r="G2" s="114"/>
      <c r="H2" s="114"/>
    </row>
    <row r="3" spans="1:14" ht="24.75" thickTop="1">
      <c r="A3" s="92" t="s">
        <v>2</v>
      </c>
      <c r="B3" s="92"/>
      <c r="C3" s="93" t="s">
        <v>105</v>
      </c>
      <c r="D3" s="93" t="s">
        <v>106</v>
      </c>
      <c r="E3" s="93" t="s">
        <v>107</v>
      </c>
      <c r="F3" s="93"/>
      <c r="G3" s="93" t="s">
        <v>25</v>
      </c>
      <c r="H3" s="93" t="s">
        <v>26</v>
      </c>
    </row>
    <row r="4" spans="1:14" ht="17.25">
      <c r="A4" s="194" t="s">
        <v>9</v>
      </c>
      <c r="B4" s="95" t="s">
        <v>10</v>
      </c>
      <c r="C4" s="96">
        <v>13.69</v>
      </c>
      <c r="D4" s="96">
        <v>30.79</v>
      </c>
      <c r="E4" s="96">
        <v>55.52</v>
      </c>
      <c r="F4" s="96"/>
      <c r="G4" s="96">
        <v>125.56529999999999</v>
      </c>
      <c r="H4" s="96">
        <v>35.437820000000002</v>
      </c>
    </row>
    <row r="5" spans="1:14" ht="12" customHeight="1">
      <c r="A5" s="195"/>
      <c r="B5" s="98" t="s">
        <v>11</v>
      </c>
      <c r="C5" s="99">
        <v>28.7</v>
      </c>
      <c r="D5" s="99">
        <v>34.04</v>
      </c>
      <c r="E5" s="99">
        <v>37.25</v>
      </c>
      <c r="F5" s="99"/>
      <c r="G5" s="99">
        <v>108.65089999999999</v>
      </c>
      <c r="H5" s="99">
        <v>38.58502</v>
      </c>
    </row>
    <row r="6" spans="1:14" ht="12" customHeight="1">
      <c r="A6" s="136"/>
      <c r="B6" s="137"/>
      <c r="C6" s="138"/>
      <c r="D6" s="138"/>
      <c r="E6" s="138"/>
      <c r="F6" s="138"/>
      <c r="G6" s="138"/>
      <c r="H6" s="138"/>
    </row>
    <row r="7" spans="1:14" ht="12" customHeight="1">
      <c r="A7" s="194" t="s">
        <v>12</v>
      </c>
      <c r="B7" s="95" t="s">
        <v>13</v>
      </c>
      <c r="C7" s="96">
        <v>9.4</v>
      </c>
      <c r="D7" s="96">
        <v>25.92</v>
      </c>
      <c r="E7" s="96">
        <v>64.680000000000007</v>
      </c>
      <c r="F7" s="96"/>
      <c r="G7" s="96">
        <v>133.55009999999999</v>
      </c>
      <c r="H7" s="96">
        <v>34.861829999999998</v>
      </c>
    </row>
    <row r="8" spans="1:14" ht="12" customHeight="1">
      <c r="A8" s="195"/>
      <c r="B8" s="98" t="s">
        <v>14</v>
      </c>
      <c r="C8" s="99">
        <v>15.59</v>
      </c>
      <c r="D8" s="99">
        <v>32.340000000000003</v>
      </c>
      <c r="E8" s="99">
        <v>52.07</v>
      </c>
      <c r="F8" s="99"/>
      <c r="G8" s="99">
        <v>122.8935</v>
      </c>
      <c r="H8" s="99">
        <v>35.623010000000001</v>
      </c>
    </row>
    <row r="9" spans="1:14" ht="12" customHeight="1">
      <c r="A9" s="195"/>
      <c r="B9" s="98" t="s">
        <v>15</v>
      </c>
      <c r="C9" s="99">
        <v>21.43</v>
      </c>
      <c r="D9" s="99">
        <v>33</v>
      </c>
      <c r="E9" s="99">
        <v>45.57</v>
      </c>
      <c r="F9" s="99"/>
      <c r="G9" s="99">
        <v>116.5146</v>
      </c>
      <c r="H9" s="99">
        <v>36.185009999999998</v>
      </c>
    </row>
    <row r="10" spans="1:14" ht="12" customHeight="1">
      <c r="A10" s="196"/>
      <c r="B10" s="100" t="s">
        <v>16</v>
      </c>
      <c r="C10" s="101">
        <v>30.73</v>
      </c>
      <c r="D10" s="101">
        <v>34.450000000000003</v>
      </c>
      <c r="E10" s="101">
        <v>34.82</v>
      </c>
      <c r="F10" s="101"/>
      <c r="G10" s="101">
        <v>105.35339999999999</v>
      </c>
      <c r="H10" s="101">
        <v>38.304560000000002</v>
      </c>
    </row>
    <row r="11" spans="1:14" ht="12" customHeight="1">
      <c r="A11" s="136"/>
      <c r="B11" s="137"/>
      <c r="C11" s="138"/>
      <c r="D11" s="138"/>
      <c r="E11" s="138"/>
      <c r="F11" s="138"/>
      <c r="G11" s="138"/>
      <c r="H11" s="138"/>
    </row>
    <row r="12" spans="1:14" ht="12" customHeight="1">
      <c r="A12" s="197" t="s">
        <v>17</v>
      </c>
      <c r="B12" s="98" t="s">
        <v>18</v>
      </c>
      <c r="C12" s="99">
        <v>12.71</v>
      </c>
      <c r="D12" s="99">
        <v>29.64</v>
      </c>
      <c r="E12" s="99">
        <v>57.65</v>
      </c>
      <c r="F12" s="99"/>
      <c r="G12" s="99">
        <v>127.0514</v>
      </c>
      <c r="H12" s="99">
        <v>35.764090000000003</v>
      </c>
      <c r="I12" s="41">
        <f>C12-C13</f>
        <v>-5.2799999999999976</v>
      </c>
      <c r="J12" s="41">
        <f t="shared" ref="J12" si="0">D12-D13</f>
        <v>-2.769999999999996</v>
      </c>
      <c r="K12" s="41">
        <f>E12-E13</f>
        <v>8.0499999999999972</v>
      </c>
      <c r="L12" s="41">
        <f>F12-F13</f>
        <v>0</v>
      </c>
      <c r="M12" s="41">
        <f>G12-G13</f>
        <v>8.5284000000000049</v>
      </c>
    </row>
    <row r="13" spans="1:14" ht="12" customHeight="1">
      <c r="A13" s="195"/>
      <c r="B13" s="98" t="s">
        <v>19</v>
      </c>
      <c r="C13" s="99">
        <v>17.989999999999998</v>
      </c>
      <c r="D13" s="99">
        <v>32.409999999999997</v>
      </c>
      <c r="E13" s="99">
        <v>49.6</v>
      </c>
      <c r="F13" s="99"/>
      <c r="G13" s="99">
        <v>118.523</v>
      </c>
      <c r="H13" s="99">
        <v>36.40146</v>
      </c>
    </row>
    <row r="14" spans="1:14" ht="12" customHeight="1">
      <c r="A14" s="136"/>
      <c r="B14" s="137"/>
      <c r="C14" s="138"/>
      <c r="D14" s="138"/>
      <c r="E14" s="138"/>
      <c r="F14" s="138"/>
      <c r="G14" s="138"/>
      <c r="H14" s="138"/>
    </row>
    <row r="15" spans="1:14" customFormat="1" ht="15.75">
      <c r="A15" s="194" t="s">
        <v>108</v>
      </c>
      <c r="B15" s="132" t="s">
        <v>62</v>
      </c>
      <c r="C15" s="96">
        <v>25.32</v>
      </c>
      <c r="D15" s="96">
        <v>34.53</v>
      </c>
      <c r="E15" s="96">
        <v>40.15</v>
      </c>
      <c r="F15" s="96"/>
      <c r="G15" s="96">
        <v>111.14239999999999</v>
      </c>
      <c r="H15" s="96">
        <v>36.586039999999997</v>
      </c>
      <c r="I15" s="69"/>
      <c r="J15" s="69"/>
      <c r="K15" s="69"/>
      <c r="L15" s="69"/>
      <c r="M15" s="69"/>
      <c r="N15" s="69"/>
    </row>
    <row r="16" spans="1:14" customFormat="1" ht="15.75">
      <c r="A16" s="195"/>
      <c r="B16" s="133" t="s">
        <v>63</v>
      </c>
      <c r="C16" s="99">
        <v>19.989999999999998</v>
      </c>
      <c r="D16" s="99">
        <v>35.1</v>
      </c>
      <c r="E16" s="99">
        <v>44.91</v>
      </c>
      <c r="F16" s="99"/>
      <c r="G16" s="99">
        <v>116.68300000000001</v>
      </c>
      <c r="H16" s="99">
        <v>35.169800000000002</v>
      </c>
      <c r="I16" s="69"/>
      <c r="J16" s="69"/>
      <c r="K16" s="69"/>
      <c r="L16" s="69"/>
      <c r="M16" s="69"/>
      <c r="N16" s="69"/>
    </row>
    <row r="17" spans="1:14" customFormat="1" ht="15.75">
      <c r="A17" s="195"/>
      <c r="B17" s="133" t="s">
        <v>64</v>
      </c>
      <c r="C17" s="99">
        <v>16.52</v>
      </c>
      <c r="D17" s="99">
        <v>33.54</v>
      </c>
      <c r="E17" s="99">
        <v>49.94</v>
      </c>
      <c r="F17" s="99"/>
      <c r="G17" s="99">
        <v>121.16719999999999</v>
      </c>
      <c r="H17" s="99">
        <v>35.023029999999999</v>
      </c>
      <c r="I17" s="69"/>
      <c r="J17" s="69"/>
      <c r="K17" s="69"/>
      <c r="L17" s="69"/>
      <c r="M17" s="69"/>
      <c r="N17" s="69"/>
    </row>
    <row r="18" spans="1:14" customFormat="1" ht="15.75">
      <c r="A18" s="195"/>
      <c r="B18" s="133" t="s">
        <v>66</v>
      </c>
      <c r="C18" s="99">
        <v>13.75</v>
      </c>
      <c r="D18" s="99">
        <v>32.17</v>
      </c>
      <c r="E18" s="99">
        <v>54.08</v>
      </c>
      <c r="F18" s="99"/>
      <c r="G18" s="99">
        <v>124.30249999999999</v>
      </c>
      <c r="H18" s="99">
        <v>33.767040000000001</v>
      </c>
      <c r="I18" s="69"/>
      <c r="J18" s="69"/>
      <c r="K18" s="69"/>
      <c r="L18" s="69"/>
      <c r="M18" s="69"/>
      <c r="N18" s="69"/>
    </row>
    <row r="19" spans="1:14" customFormat="1" ht="15.75">
      <c r="A19" s="196"/>
      <c r="B19" s="132" t="s">
        <v>65</v>
      </c>
      <c r="C19" s="101">
        <v>7.51</v>
      </c>
      <c r="D19" s="101">
        <v>24.12</v>
      </c>
      <c r="E19" s="101">
        <v>68.37</v>
      </c>
      <c r="F19" s="101"/>
      <c r="G19" s="101">
        <v>137.34039999999999</v>
      </c>
      <c r="H19" s="101">
        <v>34.924169999999997</v>
      </c>
      <c r="I19" s="69"/>
      <c r="J19" s="69"/>
      <c r="K19" s="69"/>
      <c r="L19" s="69"/>
      <c r="M19" s="69"/>
      <c r="N19" s="69"/>
    </row>
    <row r="20" spans="1:14" ht="12" customHeight="1">
      <c r="A20" s="104"/>
      <c r="B20" s="105"/>
      <c r="C20" s="106"/>
      <c r="D20" s="106"/>
      <c r="E20" s="106"/>
      <c r="F20" s="106"/>
      <c r="G20" s="106"/>
      <c r="H20" s="106"/>
    </row>
    <row r="21" spans="1:14">
      <c r="A21" s="108" t="s">
        <v>20</v>
      </c>
      <c r="B21" s="108" t="s">
        <v>20</v>
      </c>
      <c r="C21" s="109">
        <v>15.44</v>
      </c>
      <c r="D21" s="109">
        <v>31.13</v>
      </c>
      <c r="E21" s="109">
        <v>53.43</v>
      </c>
      <c r="F21" s="109"/>
      <c r="G21" s="109">
        <v>123.6258</v>
      </c>
      <c r="H21" s="109">
        <v>36.250399999999999</v>
      </c>
    </row>
    <row r="22" spans="1:14">
      <c r="A22" s="119" t="s">
        <v>71</v>
      </c>
      <c r="B22" s="110"/>
      <c r="C22" s="110"/>
      <c r="D22" s="110"/>
      <c r="E22" s="110"/>
      <c r="F22" s="110"/>
      <c r="G22" s="110"/>
      <c r="H22" s="110"/>
    </row>
    <row r="23" spans="1:14">
      <c r="A23" s="120" t="s">
        <v>36</v>
      </c>
      <c r="B23" s="110"/>
      <c r="C23" s="110"/>
      <c r="D23" s="110"/>
      <c r="E23" s="110"/>
      <c r="F23" s="110"/>
      <c r="G23" s="110"/>
      <c r="H23" s="110"/>
    </row>
    <row r="24" spans="1:14">
      <c r="A24" s="121" t="s">
        <v>121</v>
      </c>
      <c r="B24" s="110"/>
      <c r="C24" s="110"/>
      <c r="D24" s="110"/>
      <c r="E24" s="110"/>
      <c r="F24" s="110"/>
      <c r="G24" s="110"/>
      <c r="H24" s="110"/>
    </row>
    <row r="25" spans="1:14">
      <c r="A25" s="110" t="s">
        <v>126</v>
      </c>
      <c r="B25" s="110"/>
      <c r="C25" s="110"/>
      <c r="D25" s="110"/>
      <c r="E25" s="110"/>
      <c r="F25" s="110"/>
      <c r="G25" s="110"/>
      <c r="H25" s="110"/>
    </row>
    <row r="26" spans="1:14">
      <c r="A26" s="110"/>
      <c r="B26" s="110"/>
      <c r="C26" s="110"/>
      <c r="D26" s="110"/>
      <c r="E26" s="110"/>
      <c r="F26" s="110"/>
      <c r="G26" s="110"/>
      <c r="H26" s="110"/>
    </row>
  </sheetData>
  <mergeCells count="5">
    <mergeCell ref="A4:A5"/>
    <mergeCell ref="A7:A10"/>
    <mergeCell ref="A12:A13"/>
    <mergeCell ref="A1:E1"/>
    <mergeCell ref="A15:A19"/>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5"/>
  <sheetViews>
    <sheetView tabSelected="1" topLeftCell="A41" workbookViewId="0">
      <selection activeCell="A45" sqref="A45"/>
    </sheetView>
  </sheetViews>
  <sheetFormatPr baseColWidth="10" defaultRowHeight="12.75"/>
  <cols>
    <col min="1" max="1" width="161.875" style="144" customWidth="1"/>
    <col min="2" max="9" width="11" style="144"/>
    <col min="10" max="12" width="11" style="145"/>
    <col min="13" max="16384" width="11" style="144"/>
  </cols>
  <sheetData>
    <row r="1" spans="1:1">
      <c r="A1" s="143" t="s">
        <v>41</v>
      </c>
    </row>
    <row r="2" spans="1:1">
      <c r="A2" s="146"/>
    </row>
    <row r="3" spans="1:1">
      <c r="A3" s="143" t="s">
        <v>42</v>
      </c>
    </row>
    <row r="4" spans="1:1" ht="25.5">
      <c r="A4" s="146" t="s">
        <v>72</v>
      </c>
    </row>
    <row r="5" spans="1:1">
      <c r="A5" s="143"/>
    </row>
    <row r="6" spans="1:1">
      <c r="A6" s="143" t="s">
        <v>43</v>
      </c>
    </row>
    <row r="7" spans="1:1" ht="38.25">
      <c r="A7" s="146" t="s">
        <v>44</v>
      </c>
    </row>
    <row r="8" spans="1:1">
      <c r="A8" s="146"/>
    </row>
    <row r="9" spans="1:1" ht="38.25">
      <c r="A9" s="146" t="s">
        <v>73</v>
      </c>
    </row>
    <row r="10" spans="1:1" ht="25.5">
      <c r="A10" s="146" t="s">
        <v>45</v>
      </c>
    </row>
    <row r="11" spans="1:1" ht="25.5">
      <c r="A11" s="146" t="s">
        <v>92</v>
      </c>
    </row>
    <row r="12" spans="1:1" ht="45.75" customHeight="1">
      <c r="A12" s="147" t="s">
        <v>74</v>
      </c>
    </row>
    <row r="13" spans="1:1" ht="25.5">
      <c r="A13" s="146" t="s">
        <v>46</v>
      </c>
    </row>
    <row r="14" spans="1:1" ht="38.25">
      <c r="A14" s="146" t="s">
        <v>47</v>
      </c>
    </row>
    <row r="15" spans="1:1" ht="25.5">
      <c r="A15" s="146" t="s">
        <v>75</v>
      </c>
    </row>
    <row r="16" spans="1:1">
      <c r="A16" s="146" t="s">
        <v>48</v>
      </c>
    </row>
    <row r="17" spans="1:1">
      <c r="A17" s="146" t="s">
        <v>76</v>
      </c>
    </row>
    <row r="18" spans="1:1" ht="25.5">
      <c r="A18" s="146" t="s">
        <v>77</v>
      </c>
    </row>
    <row r="19" spans="1:1">
      <c r="A19" s="143"/>
    </row>
    <row r="20" spans="1:1">
      <c r="A20" s="143" t="s">
        <v>49</v>
      </c>
    </row>
    <row r="21" spans="1:1" ht="51">
      <c r="A21" s="148" t="s">
        <v>50</v>
      </c>
    </row>
    <row r="22" spans="1:1" ht="25.5">
      <c r="A22" s="146" t="s">
        <v>51</v>
      </c>
    </row>
    <row r="23" spans="1:1" ht="25.5">
      <c r="A23" s="146" t="s">
        <v>52</v>
      </c>
    </row>
    <row r="24" spans="1:1">
      <c r="A24" s="149"/>
    </row>
    <row r="25" spans="1:1">
      <c r="A25" s="143" t="s">
        <v>78</v>
      </c>
    </row>
    <row r="26" spans="1:1" ht="25.5">
      <c r="A26" s="148" t="s">
        <v>125</v>
      </c>
    </row>
    <row r="27" spans="1:1">
      <c r="A27" s="150" t="s">
        <v>111</v>
      </c>
    </row>
    <row r="28" spans="1:1">
      <c r="A28" s="150" t="s">
        <v>84</v>
      </c>
    </row>
    <row r="29" spans="1:1">
      <c r="A29" s="150" t="s">
        <v>85</v>
      </c>
    </row>
    <row r="30" spans="1:1">
      <c r="A30" s="150" t="s">
        <v>86</v>
      </c>
    </row>
    <row r="31" spans="1:1">
      <c r="A31" s="150" t="s">
        <v>112</v>
      </c>
    </row>
    <row r="32" spans="1:1">
      <c r="A32" s="150" t="s">
        <v>93</v>
      </c>
    </row>
    <row r="33" spans="1:1">
      <c r="A33" s="150" t="s">
        <v>83</v>
      </c>
    </row>
    <row r="34" spans="1:1">
      <c r="A34" s="150" t="s">
        <v>82</v>
      </c>
    </row>
    <row r="35" spans="1:1">
      <c r="A35" s="150"/>
    </row>
    <row r="36" spans="1:1">
      <c r="A36" s="143" t="s">
        <v>79</v>
      </c>
    </row>
    <row r="37" spans="1:1">
      <c r="A37" s="150" t="s">
        <v>80</v>
      </c>
    </row>
    <row r="38" spans="1:1">
      <c r="A38" s="150" t="s">
        <v>81</v>
      </c>
    </row>
    <row r="39" spans="1:1">
      <c r="A39" s="150" t="s">
        <v>122</v>
      </c>
    </row>
    <row r="40" spans="1:1">
      <c r="A40" s="150" t="s">
        <v>123</v>
      </c>
    </row>
    <row r="41" spans="1:1">
      <c r="A41" s="150" t="s">
        <v>124</v>
      </c>
    </row>
    <row r="42" spans="1:1">
      <c r="A42" s="150"/>
    </row>
    <row r="43" spans="1:1">
      <c r="A43" s="151" t="s">
        <v>53</v>
      </c>
    </row>
    <row r="44" spans="1:1" ht="102">
      <c r="A44" s="147" t="s">
        <v>87</v>
      </c>
    </row>
    <row r="45" spans="1:1">
      <c r="A45" s="110" t="s">
        <v>126</v>
      </c>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zoomScaleNormal="100" workbookViewId="0">
      <selection activeCell="A21" sqref="A21"/>
    </sheetView>
  </sheetViews>
  <sheetFormatPr baseColWidth="10" defaultColWidth="10" defaultRowHeight="12.75"/>
  <cols>
    <col min="1" max="1" width="164.375" style="159" customWidth="1"/>
    <col min="2" max="2" width="74.625" style="159" customWidth="1"/>
    <col min="3" max="7" width="99.875" style="159" customWidth="1"/>
    <col min="8" max="9" width="10" style="159"/>
    <col min="10" max="12" width="10" style="160"/>
    <col min="13" max="16384" width="10" style="159"/>
  </cols>
  <sheetData>
    <row r="1" spans="1:7">
      <c r="A1" s="198" t="s">
        <v>54</v>
      </c>
      <c r="B1" s="199"/>
      <c r="C1" s="199"/>
      <c r="D1" s="199"/>
      <c r="E1" s="199"/>
      <c r="F1" s="199"/>
      <c r="G1" s="199"/>
    </row>
    <row r="2" spans="1:7" ht="45" customHeight="1">
      <c r="A2" s="161" t="s">
        <v>116</v>
      </c>
      <c r="B2" s="162"/>
      <c r="C2" s="162"/>
      <c r="D2" s="162"/>
      <c r="E2" s="162"/>
      <c r="F2" s="162"/>
      <c r="G2" s="162"/>
    </row>
    <row r="3" spans="1:7" ht="15" customHeight="1">
      <c r="A3" s="162"/>
      <c r="B3" s="162"/>
      <c r="C3" s="162"/>
      <c r="D3" s="162"/>
      <c r="E3" s="162"/>
      <c r="F3" s="162"/>
      <c r="G3" s="162"/>
    </row>
    <row r="4" spans="1:7" ht="15" customHeight="1">
      <c r="A4" s="163" t="s">
        <v>117</v>
      </c>
      <c r="B4" s="162"/>
      <c r="C4" s="162"/>
      <c r="D4" s="162"/>
      <c r="E4" s="162"/>
      <c r="F4" s="162"/>
      <c r="G4" s="162"/>
    </row>
    <row r="5" spans="1:7" ht="15" customHeight="1">
      <c r="A5" s="162"/>
      <c r="B5" s="162"/>
      <c r="C5" s="162"/>
      <c r="D5" s="162"/>
      <c r="E5" s="162"/>
      <c r="F5" s="162"/>
      <c r="G5" s="162"/>
    </row>
    <row r="6" spans="1:7" ht="45" customHeight="1">
      <c r="A6" s="161" t="s">
        <v>118</v>
      </c>
      <c r="B6" s="162"/>
      <c r="C6" s="162"/>
      <c r="D6" s="162"/>
      <c r="E6" s="162"/>
      <c r="F6" s="162"/>
      <c r="G6" s="162"/>
    </row>
    <row r="7" spans="1:7" ht="15" customHeight="1">
      <c r="A7" s="162"/>
      <c r="B7" s="162"/>
      <c r="C7" s="162"/>
      <c r="D7" s="162"/>
      <c r="E7" s="162"/>
      <c r="F7" s="162"/>
      <c r="G7" s="162"/>
    </row>
    <row r="8" spans="1:7" ht="46.5" customHeight="1">
      <c r="A8" s="161" t="s">
        <v>89</v>
      </c>
      <c r="B8" s="162"/>
      <c r="C8" s="162"/>
      <c r="D8" s="162"/>
      <c r="E8" s="162"/>
      <c r="F8" s="162"/>
      <c r="G8" s="162"/>
    </row>
    <row r="9" spans="1:7" ht="15" customHeight="1">
      <c r="B9" s="164"/>
      <c r="C9" s="164"/>
      <c r="D9" s="164"/>
      <c r="E9" s="164"/>
      <c r="F9" s="164"/>
      <c r="G9" s="164"/>
    </row>
    <row r="10" spans="1:7" ht="25.5">
      <c r="A10" s="161" t="s">
        <v>90</v>
      </c>
      <c r="B10" s="164"/>
      <c r="C10" s="164"/>
      <c r="D10" s="164"/>
      <c r="E10" s="164"/>
      <c r="F10" s="164"/>
      <c r="G10" s="164"/>
    </row>
    <row r="11" spans="1:7" ht="15" customHeight="1">
      <c r="A11" s="161"/>
      <c r="B11" s="164"/>
      <c r="C11" s="164"/>
      <c r="D11" s="164"/>
      <c r="E11" s="164"/>
      <c r="F11" s="164"/>
      <c r="G11" s="164"/>
    </row>
    <row r="12" spans="1:7" ht="25.5">
      <c r="A12" s="161" t="s">
        <v>91</v>
      </c>
    </row>
    <row r="14" spans="1:7">
      <c r="A14" s="161" t="s">
        <v>119</v>
      </c>
    </row>
  </sheetData>
  <mergeCells count="1">
    <mergeCell ref="A1:G1"/>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6"/>
  <sheetViews>
    <sheetView topLeftCell="L20" workbookViewId="0">
      <selection activeCell="R34" sqref="R34:S34"/>
    </sheetView>
  </sheetViews>
  <sheetFormatPr baseColWidth="10" defaultRowHeight="15.75"/>
  <cols>
    <col min="1" max="2" width="6.5" customWidth="1"/>
    <col min="3" max="3" width="18" bestFit="1" customWidth="1"/>
    <col min="4" max="4" width="19.5" bestFit="1" customWidth="1"/>
    <col min="12" max="13" width="6.5" customWidth="1"/>
    <col min="14" max="14" width="18" bestFit="1" customWidth="1"/>
    <col min="15" max="15" width="19.5" bestFit="1" customWidth="1"/>
  </cols>
  <sheetData>
    <row r="1" spans="1:21" ht="16.5" thickBot="1">
      <c r="A1" s="1">
        <v>2019</v>
      </c>
      <c r="L1" s="1">
        <v>2020</v>
      </c>
    </row>
    <row r="2" spans="1:21" ht="24.75" thickTop="1">
      <c r="A2" s="2" t="s">
        <v>0</v>
      </c>
      <c r="B2" s="2" t="s">
        <v>1</v>
      </c>
      <c r="C2" s="2" t="s">
        <v>2</v>
      </c>
      <c r="D2" s="2"/>
      <c r="E2" s="3" t="s">
        <v>3</v>
      </c>
      <c r="F2" s="3" t="s">
        <v>4</v>
      </c>
      <c r="G2" s="3" t="s">
        <v>6</v>
      </c>
      <c r="H2" s="3" t="s">
        <v>5</v>
      </c>
      <c r="I2" s="3" t="s">
        <v>25</v>
      </c>
      <c r="J2" s="3" t="s">
        <v>26</v>
      </c>
      <c r="L2" s="2" t="s">
        <v>0</v>
      </c>
      <c r="M2" s="2" t="s">
        <v>1</v>
      </c>
      <c r="N2" s="2" t="s">
        <v>2</v>
      </c>
      <c r="O2" s="2"/>
      <c r="P2" s="3" t="s">
        <v>3</v>
      </c>
      <c r="Q2" s="3" t="s">
        <v>4</v>
      </c>
      <c r="R2" s="3" t="s">
        <v>6</v>
      </c>
      <c r="S2" s="3" t="s">
        <v>5</v>
      </c>
      <c r="T2" s="3" t="s">
        <v>25</v>
      </c>
      <c r="U2" s="3" t="s">
        <v>26</v>
      </c>
    </row>
    <row r="3" spans="1:21" ht="17.25">
      <c r="A3" s="200" t="s">
        <v>7</v>
      </c>
      <c r="B3" s="202" t="s">
        <v>8</v>
      </c>
      <c r="C3" s="204" t="s">
        <v>9</v>
      </c>
      <c r="D3" s="5" t="s">
        <v>10</v>
      </c>
      <c r="E3" s="17">
        <v>1.65</v>
      </c>
      <c r="F3" s="17">
        <v>12.13</v>
      </c>
      <c r="G3" s="17">
        <v>74.099999999999994</v>
      </c>
      <c r="H3" s="17">
        <v>12.12</v>
      </c>
      <c r="I3" s="17">
        <v>258</v>
      </c>
      <c r="J3" s="17">
        <v>48</v>
      </c>
      <c r="L3" s="200" t="s">
        <v>7</v>
      </c>
      <c r="M3" s="202" t="s">
        <v>8</v>
      </c>
      <c r="N3" s="204" t="s">
        <v>9</v>
      </c>
      <c r="O3" s="5" t="s">
        <v>10</v>
      </c>
      <c r="P3" s="17">
        <v>0.76124296787646395</v>
      </c>
      <c r="Q3" s="17">
        <v>8.7946222041787436</v>
      </c>
      <c r="R3" s="17">
        <v>76.367344241245505</v>
      </c>
      <c r="S3" s="17">
        <v>14.076790586699289</v>
      </c>
      <c r="T3" s="32">
        <v>264</v>
      </c>
      <c r="U3" s="32">
        <v>47</v>
      </c>
    </row>
    <row r="4" spans="1:21">
      <c r="A4" s="193"/>
      <c r="B4" s="192"/>
      <c r="C4" s="192"/>
      <c r="D4" s="8" t="s">
        <v>11</v>
      </c>
      <c r="E4" s="18">
        <v>9.06</v>
      </c>
      <c r="F4" s="18">
        <v>41.92</v>
      </c>
      <c r="G4" s="18">
        <v>48.14</v>
      </c>
      <c r="H4" s="18">
        <v>0.89</v>
      </c>
      <c r="I4" s="18">
        <v>207</v>
      </c>
      <c r="J4" s="18">
        <v>40</v>
      </c>
      <c r="L4" s="193"/>
      <c r="M4" s="192"/>
      <c r="N4" s="192"/>
      <c r="O4" s="8" t="s">
        <v>11</v>
      </c>
      <c r="P4" s="18">
        <v>5.3789731051344747</v>
      </c>
      <c r="Q4" s="18">
        <v>39.400134895877244</v>
      </c>
      <c r="R4" s="18">
        <v>54.430486468257314</v>
      </c>
      <c r="S4" s="18">
        <v>0.79040553073096709</v>
      </c>
      <c r="T4" s="33">
        <v>212</v>
      </c>
      <c r="U4" s="33">
        <v>36</v>
      </c>
    </row>
    <row r="5" spans="1:21">
      <c r="A5" s="193"/>
      <c r="B5" s="192"/>
      <c r="C5" s="204" t="s">
        <v>12</v>
      </c>
      <c r="D5" s="5" t="s">
        <v>13</v>
      </c>
      <c r="E5" s="6">
        <v>0.93224888447618004</v>
      </c>
      <c r="F5" s="6">
        <v>8.0415846499304422</v>
      </c>
      <c r="G5" s="6">
        <v>74.504291808331942</v>
      </c>
      <c r="H5" s="6">
        <v>16.521874657261439</v>
      </c>
      <c r="I5" s="6">
        <v>269</v>
      </c>
      <c r="J5" s="6">
        <v>47</v>
      </c>
      <c r="L5" s="193"/>
      <c r="M5" s="192"/>
      <c r="N5" s="204" t="s">
        <v>12</v>
      </c>
      <c r="O5" s="5" t="s">
        <v>13</v>
      </c>
      <c r="P5" s="6">
        <v>0.28759370000000001</v>
      </c>
      <c r="Q5" s="6">
        <v>4.7911890000000001</v>
      </c>
      <c r="R5" s="6">
        <v>74.899799999999999</v>
      </c>
      <c r="S5" s="6">
        <v>20.021417</v>
      </c>
      <c r="T5" s="34">
        <v>277</v>
      </c>
      <c r="U5" s="34">
        <v>47</v>
      </c>
    </row>
    <row r="6" spans="1:21">
      <c r="A6" s="193"/>
      <c r="B6" s="192"/>
      <c r="C6" s="192"/>
      <c r="D6" s="8" t="s">
        <v>14</v>
      </c>
      <c r="E6" s="9">
        <v>1.7588649736760607</v>
      </c>
      <c r="F6" s="9">
        <v>13.61528336946423</v>
      </c>
      <c r="G6" s="9">
        <v>73.351463301331677</v>
      </c>
      <c r="H6" s="9">
        <v>11.274388355528027</v>
      </c>
      <c r="I6" s="9">
        <v>256</v>
      </c>
      <c r="J6" s="9">
        <v>49</v>
      </c>
      <c r="L6" s="193"/>
      <c r="M6" s="192"/>
      <c r="N6" s="192"/>
      <c r="O6" s="8" t="s">
        <v>14</v>
      </c>
      <c r="P6" s="9">
        <v>0.70576500000000009</v>
      </c>
      <c r="Q6" s="9">
        <v>9.6368419999999997</v>
      </c>
      <c r="R6" s="9">
        <v>76.528469999999999</v>
      </c>
      <c r="S6" s="9">
        <v>13.128924999999999</v>
      </c>
      <c r="T6" s="35">
        <v>262</v>
      </c>
      <c r="U6" s="35">
        <v>47</v>
      </c>
    </row>
    <row r="7" spans="1:21">
      <c r="A7" s="193"/>
      <c r="B7" s="192"/>
      <c r="C7" s="192"/>
      <c r="D7" s="8" t="s">
        <v>15</v>
      </c>
      <c r="E7" s="9">
        <v>4.4061855212655026</v>
      </c>
      <c r="F7" s="9">
        <v>22.699842477758303</v>
      </c>
      <c r="G7" s="9">
        <v>67.31413484791338</v>
      </c>
      <c r="H7" s="9">
        <v>5.579837153062809</v>
      </c>
      <c r="I7" s="9">
        <v>236</v>
      </c>
      <c r="J7" s="9">
        <v>49</v>
      </c>
      <c r="L7" s="193"/>
      <c r="M7" s="192"/>
      <c r="N7" s="192"/>
      <c r="O7" s="8" t="s">
        <v>15</v>
      </c>
      <c r="P7" s="9">
        <v>2.5482328000000001</v>
      </c>
      <c r="Q7" s="9">
        <v>19.138951000000002</v>
      </c>
      <c r="R7" s="9">
        <v>71.99324</v>
      </c>
      <c r="S7" s="9">
        <v>6.319572</v>
      </c>
      <c r="T7" s="35">
        <v>241</v>
      </c>
      <c r="U7" s="35">
        <v>46</v>
      </c>
    </row>
    <row r="8" spans="1:21">
      <c r="A8" s="193"/>
      <c r="B8" s="192"/>
      <c r="C8" s="203"/>
      <c r="D8" s="10" t="s">
        <v>16</v>
      </c>
      <c r="E8" s="11">
        <v>7.6168023031759349</v>
      </c>
      <c r="F8" s="11">
        <v>29.4153650851223</v>
      </c>
      <c r="G8" s="11">
        <v>60.075261260852812</v>
      </c>
      <c r="H8" s="11">
        <v>2.8925713508489559</v>
      </c>
      <c r="I8" s="11">
        <v>223</v>
      </c>
      <c r="J8" s="11">
        <v>48</v>
      </c>
      <c r="L8" s="193"/>
      <c r="M8" s="192"/>
      <c r="N8" s="203"/>
      <c r="O8" s="10" t="s">
        <v>16</v>
      </c>
      <c r="P8" s="11">
        <v>4.7228709000000002</v>
      </c>
      <c r="Q8" s="11">
        <v>27.293522999999997</v>
      </c>
      <c r="R8" s="11">
        <v>64.530810000000002</v>
      </c>
      <c r="S8" s="11">
        <v>3.4527950000000001</v>
      </c>
      <c r="T8" s="36">
        <v>227</v>
      </c>
      <c r="U8" s="36">
        <v>45</v>
      </c>
    </row>
    <row r="9" spans="1:21">
      <c r="A9" s="193"/>
      <c r="B9" s="192"/>
      <c r="C9" s="205" t="s">
        <v>17</v>
      </c>
      <c r="D9" s="8" t="s">
        <v>18</v>
      </c>
      <c r="E9" s="9">
        <v>1.3704448915716521</v>
      </c>
      <c r="F9" s="9">
        <v>10.823459274163499</v>
      </c>
      <c r="G9" s="9">
        <v>74.348808902799504</v>
      </c>
      <c r="H9" s="9">
        <v>13.457286931465335</v>
      </c>
      <c r="I9" s="9">
        <v>262</v>
      </c>
      <c r="J9" s="9">
        <v>48</v>
      </c>
      <c r="L9" s="193"/>
      <c r="M9" s="192"/>
      <c r="N9" s="205" t="s">
        <v>17</v>
      </c>
      <c r="O9" s="8" t="s">
        <v>18</v>
      </c>
      <c r="P9" s="9">
        <v>0.71769281193080092</v>
      </c>
      <c r="Q9" s="9">
        <v>8.1319518394440866</v>
      </c>
      <c r="R9" s="9">
        <v>75.105386841607526</v>
      </c>
      <c r="S9" s="9">
        <v>16.044968507017586</v>
      </c>
      <c r="T9" s="35">
        <v>268</v>
      </c>
      <c r="U9" s="35">
        <v>48</v>
      </c>
    </row>
    <row r="10" spans="1:21">
      <c r="A10" s="193"/>
      <c r="B10" s="192"/>
      <c r="C10" s="192"/>
      <c r="D10" s="8" t="s">
        <v>19</v>
      </c>
      <c r="E10" s="9">
        <v>2.9612409734206162</v>
      </c>
      <c r="F10" s="9">
        <v>17.59463943599032</v>
      </c>
      <c r="G10" s="9">
        <v>70.193391046393884</v>
      </c>
      <c r="H10" s="9">
        <v>9.2507285441951783</v>
      </c>
      <c r="I10" s="9">
        <v>248</v>
      </c>
      <c r="J10" s="9">
        <v>50</v>
      </c>
      <c r="L10" s="193"/>
      <c r="M10" s="192"/>
      <c r="N10" s="192"/>
      <c r="O10" s="8" t="s">
        <v>19</v>
      </c>
      <c r="P10" s="9">
        <v>1.3467227925262593</v>
      </c>
      <c r="Q10" s="9">
        <v>13.033377678057304</v>
      </c>
      <c r="R10" s="9">
        <v>74.99305045370609</v>
      </c>
      <c r="S10" s="9">
        <v>10.626849075710343</v>
      </c>
      <c r="T10" s="35">
        <v>255</v>
      </c>
      <c r="U10" s="35">
        <v>47</v>
      </c>
    </row>
    <row r="11" spans="1:21">
      <c r="A11" s="193"/>
      <c r="B11" s="192"/>
      <c r="C11" s="204" t="s">
        <v>27</v>
      </c>
      <c r="D11" s="5" t="s">
        <v>28</v>
      </c>
      <c r="E11" s="6">
        <v>5.2036518657387196</v>
      </c>
      <c r="F11" s="6">
        <v>24.757954749736768</v>
      </c>
      <c r="G11" s="6">
        <v>65.409358226970383</v>
      </c>
      <c r="H11" s="6">
        <v>4.6290351575541235</v>
      </c>
      <c r="I11" s="6">
        <v>232</v>
      </c>
      <c r="J11" s="6">
        <v>48</v>
      </c>
      <c r="L11" s="193"/>
      <c r="M11" s="192"/>
      <c r="N11" s="204" t="s">
        <v>27</v>
      </c>
      <c r="O11" s="5" t="s">
        <v>28</v>
      </c>
      <c r="P11" s="6">
        <v>3.0576383951925528</v>
      </c>
      <c r="Q11" s="6">
        <v>21.650279674316909</v>
      </c>
      <c r="R11" s="6">
        <v>70.107040817695264</v>
      </c>
      <c r="S11" s="6">
        <v>5.1850411127952674</v>
      </c>
      <c r="T11" s="34">
        <v>237</v>
      </c>
      <c r="U11" s="34">
        <v>46</v>
      </c>
    </row>
    <row r="12" spans="1:21">
      <c r="A12" s="193"/>
      <c r="B12" s="192"/>
      <c r="C12" s="192"/>
      <c r="D12" s="8" t="s">
        <v>29</v>
      </c>
      <c r="E12" s="9">
        <v>2.3491368728211386</v>
      </c>
      <c r="F12" s="9">
        <v>17.066840624846559</v>
      </c>
      <c r="G12" s="9">
        <v>72.625435772255074</v>
      </c>
      <c r="H12" s="9">
        <v>7.9585867300772293</v>
      </c>
      <c r="I12" s="9">
        <v>247</v>
      </c>
      <c r="J12" s="9">
        <v>48</v>
      </c>
      <c r="L12" s="193"/>
      <c r="M12" s="192"/>
      <c r="N12" s="192"/>
      <c r="O12" s="8" t="s">
        <v>29</v>
      </c>
      <c r="P12" s="9">
        <v>1.0042174182322234</v>
      </c>
      <c r="Q12" s="9">
        <v>13.001740053676231</v>
      </c>
      <c r="R12" s="9">
        <v>77.050461556610728</v>
      </c>
      <c r="S12" s="9">
        <v>8.9435809714808148</v>
      </c>
      <c r="T12" s="35">
        <v>253</v>
      </c>
      <c r="U12" s="35">
        <v>45</v>
      </c>
    </row>
    <row r="13" spans="1:21">
      <c r="A13" s="193"/>
      <c r="B13" s="192"/>
      <c r="C13" s="192"/>
      <c r="D13" s="8" t="s">
        <v>30</v>
      </c>
      <c r="E13" s="9">
        <v>1.7803938186103792</v>
      </c>
      <c r="F13" s="9">
        <v>13.961094852814599</v>
      </c>
      <c r="G13" s="9">
        <v>74.250168836156092</v>
      </c>
      <c r="H13" s="9">
        <v>10.008342492418926</v>
      </c>
      <c r="I13" s="9">
        <v>254</v>
      </c>
      <c r="J13" s="9">
        <v>48</v>
      </c>
      <c r="L13" s="193"/>
      <c r="M13" s="192"/>
      <c r="N13" s="192"/>
      <c r="O13" s="8" t="s">
        <v>30</v>
      </c>
      <c r="P13" s="9">
        <v>0.67823310864973751</v>
      </c>
      <c r="Q13" s="9">
        <v>9.7127442301392009</v>
      </c>
      <c r="R13" s="9">
        <v>78.273537755905792</v>
      </c>
      <c r="S13" s="9">
        <v>11.335484905305275</v>
      </c>
      <c r="T13" s="35">
        <v>260</v>
      </c>
      <c r="U13" s="35">
        <v>45</v>
      </c>
    </row>
    <row r="14" spans="1:21">
      <c r="A14" s="193"/>
      <c r="B14" s="192"/>
      <c r="C14" s="192"/>
      <c r="D14" s="8" t="s">
        <v>31</v>
      </c>
      <c r="E14" s="9">
        <v>1.270603998937313</v>
      </c>
      <c r="F14" s="9">
        <v>11.039816108948518</v>
      </c>
      <c r="G14" s="9">
        <v>75.137167477158002</v>
      </c>
      <c r="H14" s="9">
        <v>12.552412414956164</v>
      </c>
      <c r="I14" s="9">
        <v>261</v>
      </c>
      <c r="J14" s="9">
        <v>47</v>
      </c>
      <c r="L14" s="193"/>
      <c r="M14" s="192"/>
      <c r="N14" s="192"/>
      <c r="O14" s="8" t="s">
        <v>31</v>
      </c>
      <c r="P14" s="9">
        <v>0.46706278067235457</v>
      </c>
      <c r="Q14" s="9">
        <v>7.2259828403892392</v>
      </c>
      <c r="R14" s="9">
        <v>77.999484372283206</v>
      </c>
      <c r="S14" s="9">
        <v>14.307470006655194</v>
      </c>
      <c r="T14" s="35">
        <v>267</v>
      </c>
      <c r="U14" s="35">
        <v>46</v>
      </c>
    </row>
    <row r="15" spans="1:21">
      <c r="A15" s="201"/>
      <c r="B15" s="203"/>
      <c r="C15" s="203"/>
      <c r="D15" s="10" t="s">
        <v>32</v>
      </c>
      <c r="E15" s="11">
        <v>0.74069937454309154</v>
      </c>
      <c r="F15" s="11">
        <v>6.8363658516773613</v>
      </c>
      <c r="G15" s="11">
        <v>73.43280399642596</v>
      </c>
      <c r="H15" s="11">
        <v>18.990130777353585</v>
      </c>
      <c r="I15" s="11">
        <v>274</v>
      </c>
      <c r="J15" s="11">
        <v>47</v>
      </c>
      <c r="L15" s="201"/>
      <c r="M15" s="203"/>
      <c r="N15" s="203"/>
      <c r="O15" s="10" t="s">
        <v>32</v>
      </c>
      <c r="P15" s="11">
        <v>0.24337267422081491</v>
      </c>
      <c r="Q15" s="11">
        <v>3.9060005757203045</v>
      </c>
      <c r="R15" s="11">
        <v>72.563263810745028</v>
      </c>
      <c r="S15" s="11">
        <v>23.287362939313844</v>
      </c>
      <c r="T15" s="36">
        <v>282</v>
      </c>
      <c r="U15" s="36">
        <v>47</v>
      </c>
    </row>
    <row r="16" spans="1:21">
      <c r="A16" s="19"/>
      <c r="B16" s="20"/>
      <c r="C16" s="21"/>
      <c r="D16" s="22"/>
      <c r="E16" s="23"/>
      <c r="F16" s="23"/>
      <c r="G16" s="23"/>
      <c r="H16" s="24"/>
      <c r="I16" s="24"/>
      <c r="J16" s="24"/>
      <c r="L16" s="19"/>
      <c r="M16" s="20"/>
      <c r="N16" s="21"/>
      <c r="O16" s="22"/>
      <c r="P16" s="23"/>
      <c r="Q16" s="23"/>
      <c r="R16" s="23"/>
      <c r="S16" s="24"/>
      <c r="T16" s="24"/>
      <c r="U16" s="24"/>
    </row>
    <row r="17" spans="1:21">
      <c r="A17" s="10"/>
      <c r="B17" s="10"/>
      <c r="C17" s="13" t="s">
        <v>20</v>
      </c>
      <c r="D17" s="13" t="s">
        <v>20</v>
      </c>
      <c r="E17" s="14">
        <v>2.1882260000000002</v>
      </c>
      <c r="F17" s="14">
        <v>14.283045</v>
      </c>
      <c r="G17" s="14">
        <v>72.222612999999996</v>
      </c>
      <c r="H17" s="14">
        <v>11.306115999999999</v>
      </c>
      <c r="I17" s="31">
        <v>255</v>
      </c>
      <c r="J17" s="31">
        <v>50</v>
      </c>
      <c r="L17" s="10"/>
      <c r="M17" s="10"/>
      <c r="N17" s="13" t="s">
        <v>20</v>
      </c>
      <c r="O17" s="13" t="s">
        <v>20</v>
      </c>
      <c r="P17" s="14">
        <v>1</v>
      </c>
      <c r="Q17" s="14">
        <v>10.6</v>
      </c>
      <c r="R17" s="14">
        <v>75.040000000000006</v>
      </c>
      <c r="S17" s="14">
        <v>13.3</v>
      </c>
      <c r="T17" s="31">
        <v>261</v>
      </c>
      <c r="U17" s="31">
        <v>48</v>
      </c>
    </row>
    <row r="18" spans="1:21" ht="16.5" thickBot="1"/>
    <row r="19" spans="1:21" ht="24.75" thickTop="1">
      <c r="A19" s="2" t="s">
        <v>0</v>
      </c>
      <c r="B19" s="2" t="s">
        <v>1</v>
      </c>
      <c r="C19" s="2" t="s">
        <v>2</v>
      </c>
      <c r="D19" s="2"/>
      <c r="E19" s="3" t="s">
        <v>3</v>
      </c>
      <c r="F19" s="3" t="s">
        <v>4</v>
      </c>
      <c r="G19" s="3" t="s">
        <v>6</v>
      </c>
      <c r="H19" s="3" t="s">
        <v>5</v>
      </c>
      <c r="I19" s="3" t="s">
        <v>25</v>
      </c>
      <c r="J19" s="3" t="s">
        <v>26</v>
      </c>
      <c r="L19" s="2" t="s">
        <v>0</v>
      </c>
      <c r="M19" s="2" t="s">
        <v>1</v>
      </c>
      <c r="N19" s="2" t="s">
        <v>2</v>
      </c>
      <c r="O19" s="2"/>
      <c r="P19" s="3" t="s">
        <v>3</v>
      </c>
      <c r="Q19" s="3" t="s">
        <v>4</v>
      </c>
      <c r="R19" s="3" t="s">
        <v>6</v>
      </c>
      <c r="S19" s="3" t="s">
        <v>5</v>
      </c>
      <c r="T19" s="3" t="s">
        <v>25</v>
      </c>
      <c r="U19" s="3" t="s">
        <v>26</v>
      </c>
    </row>
    <row r="20" spans="1:21" ht="17.25">
      <c r="A20" s="200" t="s">
        <v>21</v>
      </c>
      <c r="B20" s="202" t="s">
        <v>8</v>
      </c>
      <c r="C20" s="204" t="s">
        <v>9</v>
      </c>
      <c r="D20" s="5" t="s">
        <v>10</v>
      </c>
      <c r="E20" s="17">
        <v>2.2000000000000002</v>
      </c>
      <c r="F20" s="17">
        <v>25.72</v>
      </c>
      <c r="G20" s="17">
        <v>60.55</v>
      </c>
      <c r="H20" s="17">
        <v>11.54</v>
      </c>
      <c r="I20" s="17">
        <v>252</v>
      </c>
      <c r="J20" s="17">
        <v>51</v>
      </c>
      <c r="L20" s="200" t="s">
        <v>21</v>
      </c>
      <c r="M20" s="202" t="s">
        <v>8</v>
      </c>
      <c r="N20" s="204" t="s">
        <v>9</v>
      </c>
      <c r="O20" s="5" t="s">
        <v>10</v>
      </c>
      <c r="P20" s="17">
        <v>1.7111635083594392</v>
      </c>
      <c r="Q20" s="17">
        <v>23.310377994936911</v>
      </c>
      <c r="R20" s="17">
        <v>62.07292717302002</v>
      </c>
      <c r="S20" s="17">
        <v>12.905531323683631</v>
      </c>
      <c r="T20" s="32">
        <v>256</v>
      </c>
      <c r="U20" s="32">
        <v>51</v>
      </c>
    </row>
    <row r="21" spans="1:21">
      <c r="A21" s="193"/>
      <c r="B21" s="192"/>
      <c r="C21" s="192"/>
      <c r="D21" s="8" t="s">
        <v>11</v>
      </c>
      <c r="E21" s="18">
        <v>9.99</v>
      </c>
      <c r="F21" s="18">
        <v>61.2</v>
      </c>
      <c r="G21" s="18">
        <v>27.77</v>
      </c>
      <c r="H21" s="18">
        <v>1.04</v>
      </c>
      <c r="I21" s="18">
        <v>203</v>
      </c>
      <c r="J21" s="18">
        <v>40</v>
      </c>
      <c r="L21" s="193"/>
      <c r="M21" s="192"/>
      <c r="N21" s="192"/>
      <c r="O21" s="8" t="s">
        <v>11</v>
      </c>
      <c r="P21" s="18">
        <v>11.505053035997662</v>
      </c>
      <c r="Q21" s="18">
        <v>61.312954146830371</v>
      </c>
      <c r="R21" s="18">
        <v>26.367660569614966</v>
      </c>
      <c r="S21" s="18">
        <v>0.81433224755700329</v>
      </c>
      <c r="T21" s="33">
        <v>201</v>
      </c>
      <c r="U21" s="33">
        <v>38</v>
      </c>
    </row>
    <row r="22" spans="1:21">
      <c r="A22" s="193"/>
      <c r="B22" s="192"/>
      <c r="C22" s="204" t="s">
        <v>12</v>
      </c>
      <c r="D22" s="5" t="s">
        <v>13</v>
      </c>
      <c r="E22" s="6">
        <v>1.3655468257684815</v>
      </c>
      <c r="F22" s="6">
        <v>19.210156615848899</v>
      </c>
      <c r="G22" s="6">
        <v>63.943666857450097</v>
      </c>
      <c r="H22" s="6">
        <v>15.480629700932527</v>
      </c>
      <c r="I22" s="6">
        <v>263</v>
      </c>
      <c r="J22" s="6">
        <v>51</v>
      </c>
      <c r="L22" s="193"/>
      <c r="M22" s="192"/>
      <c r="N22" s="204" t="s">
        <v>12</v>
      </c>
      <c r="O22" s="5" t="s">
        <v>13</v>
      </c>
      <c r="P22" s="6">
        <v>0.73814089999999999</v>
      </c>
      <c r="Q22" s="6">
        <v>15.26939</v>
      </c>
      <c r="R22" s="6">
        <v>65.716250000000002</v>
      </c>
      <c r="S22" s="6">
        <v>18.276223999999999</v>
      </c>
      <c r="T22" s="34">
        <v>270</v>
      </c>
      <c r="U22" s="34">
        <v>50</v>
      </c>
    </row>
    <row r="23" spans="1:21">
      <c r="A23" s="193"/>
      <c r="B23" s="192"/>
      <c r="C23" s="192"/>
      <c r="D23" s="8" t="s">
        <v>14</v>
      </c>
      <c r="E23" s="9">
        <v>2.1863191476181627</v>
      </c>
      <c r="F23" s="9">
        <v>27.003383819612218</v>
      </c>
      <c r="G23" s="9">
        <v>59.838048999566375</v>
      </c>
      <c r="H23" s="9">
        <v>10.972248033203247</v>
      </c>
      <c r="I23" s="9">
        <v>250</v>
      </c>
      <c r="J23" s="9">
        <v>51</v>
      </c>
      <c r="L23" s="193"/>
      <c r="M23" s="192"/>
      <c r="N23" s="192"/>
      <c r="O23" s="8" t="s">
        <v>14</v>
      </c>
      <c r="P23" s="9">
        <v>1.7046011999999999</v>
      </c>
      <c r="Q23" s="9">
        <v>24.250610000000002</v>
      </c>
      <c r="R23" s="9">
        <v>61.730600000000003</v>
      </c>
      <c r="S23" s="9">
        <v>12.314190999999999</v>
      </c>
      <c r="T23" s="35">
        <v>255</v>
      </c>
      <c r="U23" s="35">
        <v>51</v>
      </c>
    </row>
    <row r="24" spans="1:21">
      <c r="A24" s="193"/>
      <c r="B24" s="192"/>
      <c r="C24" s="192"/>
      <c r="D24" s="8" t="s">
        <v>15</v>
      </c>
      <c r="E24" s="9">
        <v>5.3880984618116443</v>
      </c>
      <c r="F24" s="9">
        <v>42.021618982087766</v>
      </c>
      <c r="G24" s="9">
        <v>47.80480767096531</v>
      </c>
      <c r="H24" s="9">
        <v>4.7854748851352849</v>
      </c>
      <c r="I24" s="9">
        <v>228</v>
      </c>
      <c r="J24" s="9">
        <v>48</v>
      </c>
      <c r="L24" s="193"/>
      <c r="M24" s="192"/>
      <c r="N24" s="192"/>
      <c r="O24" s="8" t="s">
        <v>15</v>
      </c>
      <c r="P24" s="9">
        <v>5.0783056000000002</v>
      </c>
      <c r="Q24" s="9">
        <v>40.554279999999999</v>
      </c>
      <c r="R24" s="9">
        <v>49.504460000000002</v>
      </c>
      <c r="S24" s="9">
        <v>4.8629509999999998</v>
      </c>
      <c r="T24" s="35">
        <v>229</v>
      </c>
      <c r="U24" s="35">
        <v>48</v>
      </c>
    </row>
    <row r="25" spans="1:21">
      <c r="A25" s="193"/>
      <c r="B25" s="192"/>
      <c r="C25" s="203"/>
      <c r="D25" s="10" t="s">
        <v>16</v>
      </c>
      <c r="E25" s="11">
        <v>9.5555404455928024</v>
      </c>
      <c r="F25" s="11">
        <v>50.622152716393558</v>
      </c>
      <c r="G25" s="11">
        <v>37.476485120464176</v>
      </c>
      <c r="H25" s="11">
        <v>2.3458217175494664</v>
      </c>
      <c r="I25" s="11">
        <v>213</v>
      </c>
      <c r="J25" s="11">
        <v>47</v>
      </c>
      <c r="L25" s="193"/>
      <c r="M25" s="192"/>
      <c r="N25" s="203"/>
      <c r="O25" s="10" t="s">
        <v>16</v>
      </c>
      <c r="P25" s="11">
        <v>9.5565213</v>
      </c>
      <c r="Q25" s="11">
        <v>50.273380000000003</v>
      </c>
      <c r="R25" s="11">
        <v>37.990089999999995</v>
      </c>
      <c r="S25" s="11">
        <v>2.1800079999999999</v>
      </c>
      <c r="T25" s="36">
        <v>213</v>
      </c>
      <c r="U25" s="36">
        <v>45</v>
      </c>
    </row>
    <row r="26" spans="1:21">
      <c r="A26" s="193"/>
      <c r="B26" s="192"/>
      <c r="C26" s="205" t="s">
        <v>17</v>
      </c>
      <c r="D26" s="8" t="s">
        <v>18</v>
      </c>
      <c r="E26" s="9">
        <v>2.1952945558383514</v>
      </c>
      <c r="F26" s="9">
        <v>28.16338692656279</v>
      </c>
      <c r="G26" s="9">
        <v>60.606369110435161</v>
      </c>
      <c r="H26" s="9">
        <v>9.0349494071636975</v>
      </c>
      <c r="I26" s="9">
        <v>247</v>
      </c>
      <c r="J26" s="9">
        <v>49</v>
      </c>
      <c r="L26" s="193"/>
      <c r="M26" s="192"/>
      <c r="N26" s="205" t="s">
        <v>17</v>
      </c>
      <c r="O26" s="8" t="s">
        <v>18</v>
      </c>
      <c r="P26" s="9">
        <v>1.9296082597896604</v>
      </c>
      <c r="Q26" s="9">
        <v>26.252207591808904</v>
      </c>
      <c r="R26" s="9">
        <v>61.590593928705999</v>
      </c>
      <c r="S26" s="9">
        <v>10.227590219695436</v>
      </c>
      <c r="T26" s="35">
        <v>251</v>
      </c>
      <c r="U26" s="35">
        <v>49</v>
      </c>
    </row>
    <row r="27" spans="1:21">
      <c r="A27" s="193"/>
      <c r="B27" s="192"/>
      <c r="C27" s="192"/>
      <c r="D27" s="8" t="s">
        <v>19</v>
      </c>
      <c r="E27" s="9">
        <v>3.2892313323050524</v>
      </c>
      <c r="F27" s="9">
        <v>28.376987739057483</v>
      </c>
      <c r="G27" s="9">
        <v>55.879144514660133</v>
      </c>
      <c r="H27" s="9">
        <v>12.454636413977331</v>
      </c>
      <c r="I27" s="9">
        <v>250</v>
      </c>
      <c r="J27" s="9">
        <v>55</v>
      </c>
      <c r="L27" s="193"/>
      <c r="M27" s="192"/>
      <c r="N27" s="192"/>
      <c r="O27" s="8" t="s">
        <v>19</v>
      </c>
      <c r="P27" s="9">
        <v>2.6558146861063801</v>
      </c>
      <c r="Q27" s="9">
        <v>24.965051831579363</v>
      </c>
      <c r="R27" s="9">
        <v>58.327508638596562</v>
      </c>
      <c r="S27" s="9">
        <v>14.051624843717697</v>
      </c>
      <c r="T27" s="35">
        <v>255</v>
      </c>
      <c r="U27" s="35">
        <v>55</v>
      </c>
    </row>
    <row r="28" spans="1:21">
      <c r="A28" s="193"/>
      <c r="B28" s="192"/>
      <c r="C28" s="204" t="s">
        <v>27</v>
      </c>
      <c r="D28" s="5" t="s">
        <v>28</v>
      </c>
      <c r="E28" s="6">
        <v>6.3174074383726389</v>
      </c>
      <c r="F28" s="6">
        <v>44.454019846807853</v>
      </c>
      <c r="G28" s="6">
        <v>45.248921159424015</v>
      </c>
      <c r="H28" s="6">
        <v>3.9796515553954892</v>
      </c>
      <c r="I28" s="6">
        <v>224</v>
      </c>
      <c r="J28" s="6">
        <v>48</v>
      </c>
      <c r="L28" s="193"/>
      <c r="M28" s="192"/>
      <c r="N28" s="204" t="s">
        <v>27</v>
      </c>
      <c r="O28" s="5" t="s">
        <v>28</v>
      </c>
      <c r="P28" s="6">
        <v>6.2458608175050996</v>
      </c>
      <c r="Q28" s="6">
        <v>43.489231502821269</v>
      </c>
      <c r="R28" s="6">
        <v>46.361493019682641</v>
      </c>
      <c r="S28" s="6">
        <v>3.9034146599909931</v>
      </c>
      <c r="T28" s="34">
        <v>224</v>
      </c>
      <c r="U28" s="34">
        <v>47</v>
      </c>
    </row>
    <row r="29" spans="1:21">
      <c r="A29" s="193"/>
      <c r="B29" s="192"/>
      <c r="C29" s="192"/>
      <c r="D29" s="8" t="s">
        <v>29</v>
      </c>
      <c r="E29" s="9">
        <v>3.0290060481890517</v>
      </c>
      <c r="F29" s="9">
        <v>33.191366946857329</v>
      </c>
      <c r="G29" s="9">
        <v>56.530921541937388</v>
      </c>
      <c r="H29" s="9">
        <v>7.2487054630162362</v>
      </c>
      <c r="I29" s="9">
        <v>240</v>
      </c>
      <c r="J29" s="9">
        <v>49</v>
      </c>
      <c r="L29" s="193"/>
      <c r="M29" s="192"/>
      <c r="N29" s="192"/>
      <c r="O29" s="8" t="s">
        <v>29</v>
      </c>
      <c r="P29" s="9">
        <v>2.4110495458238486</v>
      </c>
      <c r="Q29" s="9">
        <v>30.908132717517805</v>
      </c>
      <c r="R29" s="9">
        <v>58.66448057033692</v>
      </c>
      <c r="S29" s="9">
        <v>8.0163371663214296</v>
      </c>
      <c r="T29" s="35">
        <v>244</v>
      </c>
      <c r="U29" s="35">
        <v>49</v>
      </c>
    </row>
    <row r="30" spans="1:21">
      <c r="A30" s="193"/>
      <c r="B30" s="192"/>
      <c r="C30" s="192"/>
      <c r="D30" s="8" t="s">
        <v>30</v>
      </c>
      <c r="E30" s="9">
        <v>2.2688568910564366</v>
      </c>
      <c r="F30" s="9">
        <v>27.754401542610644</v>
      </c>
      <c r="G30" s="9">
        <v>60.479879135660944</v>
      </c>
      <c r="H30" s="9">
        <v>9.4968624306719764</v>
      </c>
      <c r="I30" s="9">
        <v>248</v>
      </c>
      <c r="J30" s="9">
        <v>49</v>
      </c>
      <c r="L30" s="193"/>
      <c r="M30" s="192"/>
      <c r="N30" s="192"/>
      <c r="O30" s="8" t="s">
        <v>30</v>
      </c>
      <c r="P30" s="9">
        <v>1.6885618230392732</v>
      </c>
      <c r="Q30" s="9">
        <v>24.903870713876444</v>
      </c>
      <c r="R30" s="9">
        <v>62.777773942577852</v>
      </c>
      <c r="S30" s="9">
        <v>10.62979352050643</v>
      </c>
      <c r="T30" s="35">
        <v>252</v>
      </c>
      <c r="U30" s="35">
        <v>49</v>
      </c>
    </row>
    <row r="31" spans="1:21">
      <c r="A31" s="193"/>
      <c r="B31" s="192"/>
      <c r="C31" s="192"/>
      <c r="D31" s="8" t="s">
        <v>31</v>
      </c>
      <c r="E31" s="9">
        <v>1.7079488424801683</v>
      </c>
      <c r="F31" s="9">
        <v>23.488054765373853</v>
      </c>
      <c r="G31" s="9">
        <v>62.8483544947848</v>
      </c>
      <c r="H31" s="9">
        <v>11.955641897361179</v>
      </c>
      <c r="I31" s="9">
        <v>255</v>
      </c>
      <c r="J31" s="9">
        <v>50</v>
      </c>
      <c r="L31" s="193"/>
      <c r="M31" s="192"/>
      <c r="N31" s="192"/>
      <c r="O31" s="8" t="s">
        <v>31</v>
      </c>
      <c r="P31" s="9">
        <v>1.1459360556987892</v>
      </c>
      <c r="Q31" s="9">
        <v>20.311404707308089</v>
      </c>
      <c r="R31" s="9">
        <v>65.119346061995799</v>
      </c>
      <c r="S31" s="9">
        <v>13.423313174997327</v>
      </c>
      <c r="T31" s="35">
        <v>260</v>
      </c>
      <c r="U31" s="35">
        <v>49</v>
      </c>
    </row>
    <row r="32" spans="1:21">
      <c r="A32" s="201"/>
      <c r="B32" s="203"/>
      <c r="C32" s="203"/>
      <c r="D32" s="10" t="s">
        <v>32</v>
      </c>
      <c r="E32" s="11">
        <v>1.0033054834523036</v>
      </c>
      <c r="F32" s="11">
        <v>16.246552563270605</v>
      </c>
      <c r="G32" s="11">
        <v>64.006225665152499</v>
      </c>
      <c r="H32" s="11">
        <v>18.743916288124595</v>
      </c>
      <c r="I32" s="11">
        <v>269</v>
      </c>
      <c r="J32" s="11">
        <v>52</v>
      </c>
      <c r="L32" s="201"/>
      <c r="M32" s="203"/>
      <c r="N32" s="203"/>
      <c r="O32" s="10" t="s">
        <v>32</v>
      </c>
      <c r="P32" s="11">
        <v>0.60006218260959687</v>
      </c>
      <c r="Q32" s="11">
        <v>12.88941859260027</v>
      </c>
      <c r="R32" s="11">
        <v>64.798942895636856</v>
      </c>
      <c r="S32" s="11">
        <v>21.711576329153282</v>
      </c>
      <c r="T32" s="36">
        <v>276</v>
      </c>
      <c r="U32" s="36">
        <v>51</v>
      </c>
    </row>
    <row r="33" spans="1:21">
      <c r="A33" s="19"/>
      <c r="B33" s="20"/>
      <c r="C33" s="21"/>
      <c r="D33" s="22"/>
      <c r="E33" s="23"/>
      <c r="F33" s="23"/>
      <c r="G33" s="23"/>
      <c r="H33" s="24"/>
      <c r="I33" s="24"/>
      <c r="J33" s="24"/>
      <c r="L33" s="19"/>
      <c r="M33" s="20"/>
      <c r="N33" s="21"/>
      <c r="O33" s="22"/>
      <c r="P33" s="23"/>
      <c r="Q33" s="23"/>
      <c r="R33" s="23"/>
      <c r="S33" s="24"/>
      <c r="T33" s="24"/>
      <c r="U33" s="24"/>
    </row>
    <row r="34" spans="1:21">
      <c r="A34" s="10"/>
      <c r="B34" s="10"/>
      <c r="C34" s="13" t="s">
        <v>20</v>
      </c>
      <c r="D34" s="13" t="s">
        <v>20</v>
      </c>
      <c r="E34" s="14">
        <v>2.7588809999999997</v>
      </c>
      <c r="F34" s="14">
        <v>28.274676999999997</v>
      </c>
      <c r="G34" s="14">
        <v>58.186084000000001</v>
      </c>
      <c r="H34" s="14">
        <v>10.780358</v>
      </c>
      <c r="I34" s="31">
        <v>249</v>
      </c>
      <c r="J34" s="31">
        <v>52</v>
      </c>
      <c r="L34" s="10"/>
      <c r="M34" s="10"/>
      <c r="N34" s="13" t="s">
        <v>20</v>
      </c>
      <c r="O34" s="13" t="s">
        <v>20</v>
      </c>
      <c r="P34" s="14">
        <v>2.2999999999999998</v>
      </c>
      <c r="Q34" s="14">
        <v>25.6</v>
      </c>
      <c r="R34" s="14">
        <v>59.9</v>
      </c>
      <c r="S34" s="14">
        <v>12.2</v>
      </c>
      <c r="T34" s="31">
        <v>253</v>
      </c>
      <c r="U34" s="31">
        <v>52</v>
      </c>
    </row>
    <row r="36" spans="1:21">
      <c r="M36" s="25"/>
      <c r="N36" s="25"/>
      <c r="O36" s="25"/>
      <c r="P36" s="50"/>
      <c r="R36" s="50"/>
      <c r="S36" s="25"/>
    </row>
    <row r="37" spans="1:21">
      <c r="A37" s="29"/>
      <c r="B37" s="29"/>
      <c r="C37" s="29"/>
      <c r="D37" s="29"/>
      <c r="E37" s="29"/>
      <c r="F37" s="29"/>
      <c r="P37" s="50"/>
      <c r="R37" s="50"/>
    </row>
    <row r="38" spans="1:21">
      <c r="A38" s="29"/>
      <c r="B38" s="29"/>
      <c r="C38" s="29"/>
      <c r="D38" s="29"/>
      <c r="H38" s="27"/>
      <c r="L38" s="27"/>
      <c r="P38" s="50"/>
      <c r="R38" s="50"/>
    </row>
    <row r="39" spans="1:21">
      <c r="A39" s="29"/>
      <c r="B39" s="29"/>
      <c r="L39" s="27"/>
      <c r="P39" s="50"/>
      <c r="R39" s="50"/>
    </row>
    <row r="40" spans="1:21">
      <c r="L40" s="27"/>
      <c r="P40" s="50"/>
      <c r="R40" s="50"/>
    </row>
    <row r="41" spans="1:21">
      <c r="R41" s="30"/>
    </row>
    <row r="42" spans="1:21">
      <c r="L42" s="25"/>
      <c r="R42" s="30"/>
    </row>
    <row r="43" spans="1:21">
      <c r="L43" s="27"/>
      <c r="R43" s="30"/>
    </row>
    <row r="44" spans="1:21">
      <c r="A44" s="28"/>
      <c r="B44" s="28"/>
      <c r="C44" s="28"/>
      <c r="D44" s="28"/>
      <c r="E44" s="28"/>
      <c r="F44" s="28"/>
      <c r="G44" s="28"/>
      <c r="H44" s="28"/>
      <c r="L44" s="27"/>
    </row>
    <row r="45" spans="1:21">
      <c r="A45" s="28"/>
      <c r="B45" s="28"/>
      <c r="C45" s="28"/>
      <c r="D45" s="28"/>
      <c r="E45" s="28"/>
      <c r="F45" s="28"/>
      <c r="G45" s="28"/>
      <c r="H45" s="28"/>
      <c r="L45" s="27"/>
    </row>
    <row r="46" spans="1:21">
      <c r="A46" s="29"/>
      <c r="B46" s="29"/>
      <c r="C46" s="29"/>
      <c r="D46" s="29"/>
      <c r="E46" s="29"/>
      <c r="F46" s="29"/>
      <c r="G46" s="29"/>
      <c r="H46" s="29"/>
      <c r="L46" s="27"/>
    </row>
    <row r="47" spans="1:21">
      <c r="A47" s="29"/>
      <c r="B47" s="29"/>
      <c r="C47" s="29"/>
      <c r="D47" s="29"/>
      <c r="E47" s="29"/>
      <c r="F47" s="29"/>
      <c r="G47" s="29"/>
      <c r="H47" s="29"/>
      <c r="L47" s="27"/>
    </row>
    <row r="48" spans="1:21">
      <c r="A48" s="29"/>
      <c r="B48" s="29"/>
      <c r="C48" s="29"/>
      <c r="D48" s="29"/>
      <c r="E48" s="29"/>
      <c r="F48" s="29"/>
      <c r="G48" s="29"/>
      <c r="H48" s="29"/>
      <c r="L48" s="27"/>
    </row>
    <row r="49" spans="1:13" ht="16.5">
      <c r="A49" s="29"/>
      <c r="B49" s="29"/>
      <c r="C49" s="29"/>
      <c r="D49" s="29"/>
      <c r="E49" s="29"/>
      <c r="F49" s="29"/>
      <c r="G49" s="29"/>
      <c r="H49" s="29"/>
      <c r="L49" s="26"/>
    </row>
    <row r="51" spans="1:13" ht="16.5">
      <c r="L51" s="26"/>
    </row>
    <row r="52" spans="1:13" ht="16.5">
      <c r="M52" s="26"/>
    </row>
    <row r="53" spans="1:13" ht="16.5">
      <c r="L53" s="26"/>
    </row>
    <row r="54" spans="1:13" ht="16.5">
      <c r="L54" s="26"/>
    </row>
    <row r="55" spans="1:13" ht="16.5">
      <c r="L55" s="26"/>
    </row>
    <row r="56" spans="1:13" ht="16.5">
      <c r="L56" s="26"/>
    </row>
  </sheetData>
  <mergeCells count="24">
    <mergeCell ref="N26:N27"/>
    <mergeCell ref="C26:C27"/>
    <mergeCell ref="N3:N4"/>
    <mergeCell ref="C3:C4"/>
    <mergeCell ref="N5:N8"/>
    <mergeCell ref="C5:C8"/>
    <mergeCell ref="N9:N10"/>
    <mergeCell ref="C9:C10"/>
    <mergeCell ref="A3:A15"/>
    <mergeCell ref="B3:B15"/>
    <mergeCell ref="C28:C32"/>
    <mergeCell ref="N28:N32"/>
    <mergeCell ref="A20:A32"/>
    <mergeCell ref="B20:B32"/>
    <mergeCell ref="L20:L32"/>
    <mergeCell ref="M20:M32"/>
    <mergeCell ref="C11:C15"/>
    <mergeCell ref="N11:N15"/>
    <mergeCell ref="L3:L15"/>
    <mergeCell ref="M3:M15"/>
    <mergeCell ref="N20:N21"/>
    <mergeCell ref="C20:C21"/>
    <mergeCell ref="N22:N25"/>
    <mergeCell ref="C22:C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topLeftCell="A18" workbookViewId="0">
      <selection activeCell="A38" sqref="A38"/>
    </sheetView>
  </sheetViews>
  <sheetFormatPr baseColWidth="10" defaultColWidth="7.75" defaultRowHeight="12"/>
  <cols>
    <col min="1" max="1" width="13.125" style="4" bestFit="1" customWidth="1"/>
    <col min="2" max="2" width="7.875" style="4" bestFit="1" customWidth="1"/>
    <col min="3" max="3" width="19.5" style="4" bestFit="1" customWidth="1"/>
    <col min="4" max="4" width="26.125" style="4" bestFit="1" customWidth="1"/>
    <col min="5" max="5" width="10.25" style="4" customWidth="1"/>
    <col min="6" max="8" width="11.625" style="4" customWidth="1"/>
    <col min="9" max="9" width="8.25" style="39" bestFit="1" customWidth="1"/>
    <col min="10" max="11" width="7.75" style="39"/>
    <col min="12" max="16384" width="7.75" style="4"/>
  </cols>
  <sheetData>
    <row r="1" spans="1:11" s="37" customFormat="1" ht="12.75" thickBot="1">
      <c r="A1" s="89"/>
      <c r="B1" s="89"/>
      <c r="C1" s="89"/>
      <c r="D1" s="89"/>
      <c r="E1" s="89"/>
      <c r="F1" s="89"/>
      <c r="G1" s="89"/>
      <c r="H1" s="90"/>
      <c r="I1" s="91"/>
      <c r="J1" s="64"/>
      <c r="K1" s="64"/>
    </row>
    <row r="2" spans="1:11" ht="24.75" thickTop="1">
      <c r="A2" s="92" t="s">
        <v>0</v>
      </c>
      <c r="B2" s="92" t="s">
        <v>1</v>
      </c>
      <c r="C2" s="92" t="s">
        <v>2</v>
      </c>
      <c r="D2" s="92"/>
      <c r="E2" s="93" t="s">
        <v>3</v>
      </c>
      <c r="F2" s="93" t="s">
        <v>4</v>
      </c>
      <c r="G2" s="93" t="s">
        <v>6</v>
      </c>
      <c r="H2" s="93" t="s">
        <v>5</v>
      </c>
      <c r="I2" s="94"/>
    </row>
    <row r="3" spans="1:11" ht="17.25">
      <c r="A3" s="167" t="s">
        <v>21</v>
      </c>
      <c r="B3" s="167" t="s">
        <v>22</v>
      </c>
      <c r="C3" s="169" t="s">
        <v>9</v>
      </c>
      <c r="D3" s="95" t="s">
        <v>10</v>
      </c>
      <c r="E3" s="96">
        <v>1.75</v>
      </c>
      <c r="F3" s="96">
        <v>23.52</v>
      </c>
      <c r="G3" s="96">
        <v>62.02</v>
      </c>
      <c r="H3" s="96">
        <v>12.7</v>
      </c>
      <c r="I3" s="97">
        <f>SUM(E3:H3)</f>
        <v>99.990000000000009</v>
      </c>
      <c r="J3" s="41" t="e">
        <f>#REF!-#REF!</f>
        <v>#REF!</v>
      </c>
    </row>
    <row r="4" spans="1:11" ht="12" customHeight="1">
      <c r="A4" s="168"/>
      <c r="B4" s="168"/>
      <c r="C4" s="168"/>
      <c r="D4" s="98" t="s">
        <v>11</v>
      </c>
      <c r="E4" s="99">
        <v>11.58</v>
      </c>
      <c r="F4" s="99">
        <v>61.48</v>
      </c>
      <c r="G4" s="99">
        <v>26.13</v>
      </c>
      <c r="H4" s="99">
        <v>0.81</v>
      </c>
      <c r="I4" s="97">
        <f>SUM(E4:H4)</f>
        <v>100</v>
      </c>
    </row>
    <row r="5" spans="1:11">
      <c r="A5" s="168"/>
      <c r="B5" s="168"/>
      <c r="C5" s="169" t="s">
        <v>12</v>
      </c>
      <c r="D5" s="95" t="s">
        <v>13</v>
      </c>
      <c r="E5" s="96">
        <v>0.75</v>
      </c>
      <c r="F5" s="96">
        <v>15.45</v>
      </c>
      <c r="G5" s="96">
        <v>65.790000000000006</v>
      </c>
      <c r="H5" s="96">
        <v>18.02</v>
      </c>
      <c r="I5" s="97">
        <f t="shared" ref="I5:I10" si="0">SUM(E5:H5)</f>
        <v>100.01</v>
      </c>
    </row>
    <row r="6" spans="1:11" ht="12" customHeight="1">
      <c r="A6" s="168"/>
      <c r="B6" s="168"/>
      <c r="C6" s="168"/>
      <c r="D6" s="98" t="s">
        <v>14</v>
      </c>
      <c r="E6" s="99">
        <v>1.71</v>
      </c>
      <c r="F6" s="99">
        <v>24.47</v>
      </c>
      <c r="G6" s="99">
        <v>61.71</v>
      </c>
      <c r="H6" s="99">
        <v>12.1</v>
      </c>
      <c r="I6" s="97">
        <f>SUM(E6:H6)</f>
        <v>99.99</v>
      </c>
      <c r="J6" s="41" t="e">
        <f>#REF!-#REF!</f>
        <v>#REF!</v>
      </c>
      <c r="K6" s="41" t="e">
        <f>#REF!-#REF!</f>
        <v>#REF!</v>
      </c>
    </row>
    <row r="7" spans="1:11" ht="12" customHeight="1">
      <c r="A7" s="168"/>
      <c r="B7" s="168"/>
      <c r="C7" s="168"/>
      <c r="D7" s="98" t="s">
        <v>15</v>
      </c>
      <c r="E7" s="99">
        <v>5.27</v>
      </c>
      <c r="F7" s="99">
        <v>40.79</v>
      </c>
      <c r="G7" s="99">
        <v>49.17</v>
      </c>
      <c r="H7" s="99">
        <v>4.76</v>
      </c>
      <c r="I7" s="97">
        <f t="shared" si="0"/>
        <v>99.990000000000009</v>
      </c>
    </row>
    <row r="8" spans="1:11" ht="12" customHeight="1">
      <c r="A8" s="168"/>
      <c r="B8" s="168"/>
      <c r="C8" s="170"/>
      <c r="D8" s="100" t="s">
        <v>16</v>
      </c>
      <c r="E8" s="101">
        <v>9.84</v>
      </c>
      <c r="F8" s="101">
        <v>50.59</v>
      </c>
      <c r="G8" s="101">
        <v>37.47</v>
      </c>
      <c r="H8" s="101">
        <v>2.11</v>
      </c>
      <c r="I8" s="97">
        <f t="shared" si="0"/>
        <v>100.01</v>
      </c>
    </row>
    <row r="9" spans="1:11">
      <c r="A9" s="168"/>
      <c r="B9" s="168"/>
      <c r="C9" s="171" t="s">
        <v>17</v>
      </c>
      <c r="D9" s="98" t="s">
        <v>18</v>
      </c>
      <c r="E9" s="99">
        <v>1.98</v>
      </c>
      <c r="F9" s="99">
        <v>26.46</v>
      </c>
      <c r="G9" s="99">
        <v>61.51</v>
      </c>
      <c r="H9" s="99">
        <v>10.050000000000001</v>
      </c>
      <c r="I9" s="97">
        <f t="shared" si="0"/>
        <v>100</v>
      </c>
    </row>
    <row r="10" spans="1:11" ht="12" customHeight="1">
      <c r="A10" s="168"/>
      <c r="B10" s="168"/>
      <c r="C10" s="168"/>
      <c r="D10" s="98" t="s">
        <v>19</v>
      </c>
      <c r="E10" s="99">
        <v>2.7</v>
      </c>
      <c r="F10" s="99">
        <v>25.19</v>
      </c>
      <c r="G10" s="99">
        <v>58.27</v>
      </c>
      <c r="H10" s="99">
        <v>13.83</v>
      </c>
      <c r="I10" s="97">
        <f t="shared" si="0"/>
        <v>99.99</v>
      </c>
    </row>
    <row r="11" spans="1:11" ht="12" customHeight="1">
      <c r="A11" s="102"/>
      <c r="B11" s="103"/>
      <c r="C11" s="104"/>
      <c r="D11" s="105"/>
      <c r="E11" s="106"/>
      <c r="F11" s="106"/>
      <c r="G11" s="106"/>
      <c r="H11" s="107"/>
      <c r="I11" s="97"/>
    </row>
    <row r="12" spans="1:11">
      <c r="A12" s="100"/>
      <c r="B12" s="100"/>
      <c r="C12" s="108" t="s">
        <v>20</v>
      </c>
      <c r="D12" s="108" t="s">
        <v>20</v>
      </c>
      <c r="E12" s="109">
        <v>2.35</v>
      </c>
      <c r="F12" s="109">
        <v>25.81</v>
      </c>
      <c r="G12" s="109">
        <v>59.85</v>
      </c>
      <c r="H12" s="109">
        <v>11.98</v>
      </c>
      <c r="I12" s="97">
        <f>SUM(E12:H12)</f>
        <v>99.990000000000009</v>
      </c>
    </row>
    <row r="13" spans="1:11">
      <c r="A13" s="110"/>
      <c r="B13" s="110"/>
      <c r="C13" s="110"/>
      <c r="D13" s="110"/>
      <c r="E13" s="111"/>
      <c r="F13" s="111"/>
      <c r="G13" s="111"/>
      <c r="H13" s="111"/>
      <c r="I13" s="112"/>
    </row>
    <row r="14" spans="1:11">
      <c r="A14" s="89" t="s">
        <v>37</v>
      </c>
      <c r="B14" s="110"/>
      <c r="C14" s="110"/>
      <c r="D14" s="110"/>
      <c r="E14" s="111"/>
      <c r="F14" s="111"/>
      <c r="G14" s="111"/>
      <c r="H14" s="111"/>
      <c r="I14" s="112"/>
    </row>
    <row r="15" spans="1:11">
      <c r="A15" s="110"/>
      <c r="B15" s="110"/>
      <c r="C15" s="110"/>
      <c r="D15" s="110"/>
      <c r="E15" s="111"/>
      <c r="F15" s="111"/>
      <c r="G15" s="111"/>
      <c r="H15" s="111"/>
      <c r="I15" s="112"/>
    </row>
    <row r="16" spans="1:11">
      <c r="A16" s="110"/>
      <c r="B16" s="110"/>
      <c r="C16" s="110"/>
      <c r="D16" s="110"/>
      <c r="E16" s="111"/>
      <c r="F16" s="111"/>
      <c r="G16" s="111"/>
      <c r="H16" s="111"/>
      <c r="I16" s="112"/>
    </row>
    <row r="17" spans="1:9">
      <c r="A17" s="110"/>
      <c r="B17" s="110"/>
      <c r="C17" s="110"/>
      <c r="D17" s="110"/>
      <c r="E17" s="111"/>
      <c r="F17" s="111"/>
      <c r="G17" s="111"/>
      <c r="H17" s="111"/>
      <c r="I17" s="112"/>
    </row>
    <row r="18" spans="1:9">
      <c r="A18" s="110"/>
      <c r="B18" s="110"/>
      <c r="C18" s="110"/>
      <c r="D18" s="110"/>
      <c r="E18" s="111"/>
      <c r="F18" s="111"/>
      <c r="G18" s="111"/>
      <c r="H18" s="111"/>
      <c r="I18" s="113"/>
    </row>
    <row r="19" spans="1:9">
      <c r="A19" s="110"/>
      <c r="B19" s="110"/>
      <c r="C19" s="110"/>
      <c r="D19" s="110"/>
      <c r="E19" s="111"/>
      <c r="F19" s="111"/>
      <c r="G19" s="111"/>
      <c r="H19" s="111"/>
      <c r="I19" s="112"/>
    </row>
    <row r="20" spans="1:9">
      <c r="A20" s="110"/>
      <c r="B20" s="110"/>
      <c r="C20" s="110"/>
      <c r="D20" s="110"/>
      <c r="E20" s="111"/>
      <c r="F20" s="111"/>
      <c r="G20" s="111"/>
      <c r="H20" s="111"/>
      <c r="I20" s="112"/>
    </row>
    <row r="21" spans="1:9">
      <c r="A21" s="110"/>
      <c r="B21" s="110"/>
      <c r="C21" s="110"/>
      <c r="D21" s="110"/>
      <c r="E21" s="111"/>
      <c r="F21" s="111"/>
      <c r="G21" s="111"/>
      <c r="H21" s="111"/>
      <c r="I21" s="113"/>
    </row>
    <row r="22" spans="1:9">
      <c r="A22" s="110"/>
      <c r="B22" s="110"/>
      <c r="C22" s="110"/>
      <c r="D22" s="110"/>
      <c r="E22" s="111"/>
      <c r="F22" s="111"/>
      <c r="G22" s="111"/>
      <c r="H22" s="111"/>
      <c r="I22" s="113"/>
    </row>
    <row r="23" spans="1:9">
      <c r="A23" s="110"/>
      <c r="B23" s="110"/>
      <c r="C23" s="110"/>
      <c r="D23" s="110"/>
      <c r="E23" s="111"/>
      <c r="F23" s="111"/>
      <c r="G23" s="111"/>
      <c r="H23" s="111"/>
      <c r="I23" s="113"/>
    </row>
    <row r="24" spans="1:9">
      <c r="A24" s="110"/>
      <c r="B24" s="110"/>
      <c r="C24" s="110"/>
      <c r="D24" s="113" t="s">
        <v>20</v>
      </c>
      <c r="E24" s="113"/>
      <c r="F24" s="113"/>
      <c r="G24" s="114"/>
      <c r="H24" s="113"/>
      <c r="I24" s="113"/>
    </row>
    <row r="25" spans="1:9">
      <c r="A25" s="110"/>
      <c r="B25" s="110"/>
      <c r="C25" s="110"/>
      <c r="D25" s="113" t="s">
        <v>35</v>
      </c>
      <c r="E25" s="113"/>
      <c r="F25" s="113"/>
      <c r="G25" s="114"/>
      <c r="H25" s="113"/>
      <c r="I25" s="113"/>
    </row>
    <row r="26" spans="1:9">
      <c r="A26" s="110"/>
      <c r="B26" s="110"/>
      <c r="C26" s="110"/>
      <c r="D26" s="113" t="s">
        <v>11</v>
      </c>
      <c r="E26" s="113"/>
      <c r="F26" s="115"/>
      <c r="G26" s="114"/>
      <c r="H26" s="113"/>
      <c r="I26" s="113"/>
    </row>
    <row r="27" spans="1:9">
      <c r="A27" s="110"/>
      <c r="B27" s="110"/>
      <c r="C27" s="110"/>
      <c r="D27" s="113" t="s">
        <v>13</v>
      </c>
      <c r="E27" s="113"/>
      <c r="F27" s="115"/>
      <c r="G27" s="114"/>
      <c r="H27" s="113"/>
      <c r="I27" s="113"/>
    </row>
    <row r="28" spans="1:9">
      <c r="A28" s="110"/>
      <c r="B28" s="110"/>
      <c r="C28" s="110"/>
      <c r="D28" s="113" t="s">
        <v>33</v>
      </c>
      <c r="E28" s="113"/>
      <c r="F28" s="115"/>
      <c r="G28" s="114"/>
      <c r="H28" s="113"/>
      <c r="I28" s="113"/>
    </row>
    <row r="29" spans="1:9">
      <c r="A29" s="110"/>
      <c r="B29" s="110"/>
      <c r="C29" s="110"/>
      <c r="D29" s="113" t="s">
        <v>15</v>
      </c>
      <c r="E29" s="113"/>
      <c r="F29" s="113"/>
      <c r="G29" s="114"/>
      <c r="H29" s="113"/>
      <c r="I29" s="113"/>
    </row>
    <row r="30" spans="1:9">
      <c r="A30" s="110"/>
      <c r="B30" s="110"/>
      <c r="C30" s="110"/>
      <c r="D30" s="113" t="s">
        <v>16</v>
      </c>
      <c r="E30" s="113"/>
      <c r="F30" s="113"/>
      <c r="G30" s="114"/>
      <c r="H30" s="113"/>
      <c r="I30" s="113"/>
    </row>
    <row r="31" spans="1:9">
      <c r="A31" s="110"/>
      <c r="B31" s="110"/>
      <c r="C31" s="110"/>
      <c r="D31" s="113" t="s">
        <v>23</v>
      </c>
      <c r="E31" s="113"/>
      <c r="F31" s="113"/>
      <c r="G31" s="114"/>
      <c r="H31" s="113"/>
      <c r="I31" s="113"/>
    </row>
    <row r="32" spans="1:9">
      <c r="A32" s="110"/>
      <c r="B32" s="110"/>
      <c r="C32" s="110"/>
      <c r="D32" s="113" t="s">
        <v>24</v>
      </c>
      <c r="E32" s="113"/>
      <c r="F32" s="113"/>
      <c r="G32" s="114"/>
      <c r="H32" s="113"/>
      <c r="I32" s="113"/>
    </row>
    <row r="33" spans="1:9">
      <c r="A33" s="110"/>
      <c r="B33" s="110"/>
      <c r="C33" s="110"/>
      <c r="D33" s="113" t="s">
        <v>20</v>
      </c>
      <c r="E33" s="113"/>
      <c r="F33" s="113"/>
      <c r="G33" s="114"/>
      <c r="H33" s="113"/>
      <c r="I33" s="113"/>
    </row>
    <row r="34" spans="1:9">
      <c r="A34" s="110"/>
      <c r="B34" s="110"/>
      <c r="C34" s="110"/>
      <c r="D34" s="113" t="s">
        <v>35</v>
      </c>
      <c r="E34" s="113"/>
      <c r="F34" s="113"/>
      <c r="G34" s="114"/>
      <c r="H34" s="113"/>
      <c r="I34" s="113"/>
    </row>
    <row r="35" spans="1:9" ht="15.75">
      <c r="A35" s="174" t="s">
        <v>120</v>
      </c>
      <c r="B35" s="166"/>
      <c r="C35" s="166"/>
      <c r="D35" s="166"/>
      <c r="E35" s="166"/>
      <c r="F35" s="166"/>
      <c r="G35" s="114"/>
      <c r="H35" s="113"/>
      <c r="I35" s="113"/>
    </row>
    <row r="36" spans="1:9" ht="15.75">
      <c r="A36" s="172" t="s">
        <v>36</v>
      </c>
      <c r="B36" s="166"/>
      <c r="C36" s="166"/>
      <c r="D36" s="166"/>
      <c r="E36" s="166"/>
      <c r="F36" s="166"/>
      <c r="G36" s="114"/>
      <c r="H36" s="113"/>
      <c r="I36" s="113"/>
    </row>
    <row r="37" spans="1:9" ht="15.75">
      <c r="A37" s="173" t="s">
        <v>56</v>
      </c>
      <c r="B37" s="166"/>
      <c r="C37" s="166"/>
      <c r="D37" s="166"/>
      <c r="E37" s="166"/>
      <c r="F37" s="166"/>
      <c r="G37" s="114"/>
      <c r="H37" s="113"/>
      <c r="I37" s="113"/>
    </row>
    <row r="38" spans="1:9">
      <c r="A38" s="110" t="s">
        <v>126</v>
      </c>
      <c r="B38" s="110"/>
      <c r="C38" s="110"/>
      <c r="D38" s="113" t="s">
        <v>15</v>
      </c>
      <c r="E38" s="113"/>
      <c r="F38" s="113"/>
      <c r="G38" s="114"/>
      <c r="H38" s="113"/>
      <c r="I38" s="113"/>
    </row>
    <row r="39" spans="1:9">
      <c r="A39" s="110"/>
      <c r="B39" s="110"/>
      <c r="C39" s="110"/>
      <c r="D39" s="113" t="s">
        <v>16</v>
      </c>
      <c r="E39" s="113"/>
      <c r="F39" s="113"/>
      <c r="G39" s="114"/>
      <c r="H39" s="113"/>
      <c r="I39" s="113"/>
    </row>
    <row r="40" spans="1:9">
      <c r="A40" s="110"/>
      <c r="B40" s="110"/>
      <c r="C40" s="110"/>
      <c r="D40" s="113" t="s">
        <v>23</v>
      </c>
      <c r="E40" s="113"/>
      <c r="F40" s="113"/>
      <c r="G40" s="114"/>
      <c r="H40" s="113"/>
      <c r="I40" s="113"/>
    </row>
    <row r="41" spans="1:9">
      <c r="D41" s="39" t="s">
        <v>24</v>
      </c>
      <c r="E41" s="39"/>
      <c r="F41" s="39"/>
      <c r="G41" s="40"/>
      <c r="H41" s="39"/>
    </row>
  </sheetData>
  <mergeCells count="8">
    <mergeCell ref="A36:F36"/>
    <mergeCell ref="A37:F37"/>
    <mergeCell ref="A3:A10"/>
    <mergeCell ref="B3:B10"/>
    <mergeCell ref="C3:C4"/>
    <mergeCell ref="C5:C8"/>
    <mergeCell ref="C9:C10"/>
    <mergeCell ref="A35:F3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topLeftCell="A14" workbookViewId="0">
      <selection activeCell="B26" sqref="B26"/>
    </sheetView>
  </sheetViews>
  <sheetFormatPr baseColWidth="10" defaultColWidth="10" defaultRowHeight="12"/>
  <cols>
    <col min="1" max="1" width="2.125" style="46" customWidth="1"/>
    <col min="2" max="10" width="10" style="47"/>
    <col min="11" max="11" width="12.5" style="47" customWidth="1"/>
    <col min="12" max="14" width="10" style="47"/>
    <col min="15" max="15" width="10" style="153"/>
    <col min="16" max="16384" width="10" style="47"/>
  </cols>
  <sheetData>
    <row r="1" spans="1:16">
      <c r="A1" s="131"/>
      <c r="B1" s="123"/>
      <c r="C1" s="123"/>
      <c r="D1" s="123"/>
      <c r="E1" s="123"/>
      <c r="F1" s="123"/>
      <c r="G1" s="123"/>
      <c r="H1" s="123"/>
      <c r="I1" s="123"/>
      <c r="J1" s="123"/>
      <c r="K1" s="123"/>
      <c r="L1" s="153"/>
    </row>
    <row r="2" spans="1:16">
      <c r="A2" s="131"/>
      <c r="B2" s="175" t="s">
        <v>38</v>
      </c>
      <c r="C2" s="176"/>
      <c r="D2" s="176"/>
      <c r="E2" s="176"/>
      <c r="F2" s="176"/>
      <c r="G2" s="176"/>
      <c r="H2" s="176"/>
      <c r="I2" s="122"/>
      <c r="J2" s="123"/>
      <c r="K2" s="123"/>
      <c r="L2" s="153"/>
    </row>
    <row r="3" spans="1:16">
      <c r="A3" s="131"/>
      <c r="B3" s="176"/>
      <c r="C3" s="176"/>
      <c r="D3" s="176"/>
      <c r="E3" s="176"/>
      <c r="F3" s="176"/>
      <c r="G3" s="176"/>
      <c r="H3" s="176"/>
      <c r="I3" s="123"/>
      <c r="J3" s="123"/>
      <c r="K3" s="123"/>
      <c r="L3" s="153"/>
    </row>
    <row r="4" spans="1:16">
      <c r="A4" s="131"/>
      <c r="B4" s="123"/>
      <c r="C4" s="123"/>
      <c r="D4" s="123"/>
      <c r="E4" s="123"/>
      <c r="F4" s="123"/>
      <c r="G4" s="123"/>
      <c r="H4" s="123"/>
      <c r="I4" s="123"/>
      <c r="J4" s="123"/>
      <c r="K4" s="123"/>
      <c r="L4" s="153"/>
    </row>
    <row r="5" spans="1:16">
      <c r="A5" s="131"/>
      <c r="B5" s="123"/>
      <c r="C5" s="123"/>
      <c r="D5" s="123"/>
      <c r="E5" s="123"/>
      <c r="F5" s="123"/>
      <c r="G5" s="123"/>
      <c r="H5" s="123"/>
      <c r="I5" s="123"/>
      <c r="J5" s="123"/>
      <c r="K5" s="123"/>
      <c r="L5" s="153"/>
    </row>
    <row r="6" spans="1:16">
      <c r="A6" s="131"/>
      <c r="B6" s="123"/>
      <c r="C6" s="123"/>
      <c r="D6" s="123"/>
      <c r="E6" s="123"/>
      <c r="F6" s="123"/>
      <c r="G6" s="123"/>
      <c r="H6" s="123"/>
      <c r="I6" s="123"/>
      <c r="J6" s="123"/>
      <c r="K6" s="123"/>
      <c r="L6" s="153"/>
    </row>
    <row r="7" spans="1:16">
      <c r="A7" s="131"/>
      <c r="B7" s="123"/>
      <c r="C7" s="123"/>
      <c r="D7" s="123"/>
      <c r="E7" s="123"/>
      <c r="F7" s="123"/>
      <c r="G7" s="123"/>
      <c r="H7" s="123"/>
      <c r="I7" s="123"/>
      <c r="J7" s="123"/>
      <c r="K7" s="123"/>
      <c r="L7" s="153"/>
    </row>
    <row r="8" spans="1:16">
      <c r="A8" s="131"/>
      <c r="B8" s="123"/>
      <c r="C8" s="123"/>
      <c r="D8" s="123"/>
      <c r="E8" s="123"/>
      <c r="F8" s="123"/>
      <c r="G8" s="123"/>
      <c r="H8" s="123"/>
      <c r="I8" s="123"/>
      <c r="J8" s="124"/>
      <c r="K8" s="125"/>
    </row>
    <row r="9" spans="1:16">
      <c r="A9" s="131"/>
      <c r="B9" s="123"/>
      <c r="C9" s="123"/>
      <c r="D9" s="123"/>
      <c r="E9" s="123"/>
      <c r="F9" s="123"/>
      <c r="G9" s="123"/>
      <c r="H9" s="123"/>
      <c r="I9" s="123"/>
      <c r="J9" s="124"/>
      <c r="K9" s="125"/>
    </row>
    <row r="10" spans="1:16">
      <c r="A10" s="131"/>
      <c r="B10" s="123"/>
      <c r="C10" s="123"/>
      <c r="D10" s="123"/>
      <c r="E10" s="123"/>
      <c r="F10" s="123"/>
      <c r="G10" s="123"/>
      <c r="H10" s="123"/>
      <c r="I10" s="123"/>
      <c r="J10" s="123"/>
      <c r="K10" s="126"/>
    </row>
    <row r="11" spans="1:16">
      <c r="A11" s="131"/>
      <c r="B11" s="127"/>
      <c r="C11" s="123"/>
      <c r="D11" s="123"/>
      <c r="E11" s="123"/>
      <c r="F11" s="123"/>
      <c r="G11" s="123"/>
      <c r="H11" s="123"/>
      <c r="I11" s="123"/>
      <c r="J11" s="123"/>
      <c r="K11" s="126"/>
    </row>
    <row r="12" spans="1:16">
      <c r="A12" s="131"/>
      <c r="B12" s="127"/>
      <c r="C12" s="123"/>
      <c r="D12" s="123"/>
      <c r="E12" s="123"/>
      <c r="F12" s="123"/>
      <c r="G12" s="123"/>
      <c r="H12" s="123"/>
      <c r="I12" s="123"/>
      <c r="J12" s="123"/>
      <c r="K12" s="126"/>
    </row>
    <row r="13" spans="1:16">
      <c r="A13" s="131"/>
      <c r="B13" s="128"/>
      <c r="C13" s="123"/>
      <c r="D13" s="123"/>
      <c r="E13" s="123"/>
      <c r="F13" s="123"/>
      <c r="G13" s="123"/>
      <c r="H13" s="123"/>
      <c r="I13" s="123"/>
      <c r="J13" s="123"/>
      <c r="K13" s="126"/>
    </row>
    <row r="14" spans="1:16">
      <c r="A14" s="131"/>
      <c r="B14" s="123"/>
      <c r="C14" s="123"/>
      <c r="D14" s="123"/>
      <c r="E14" s="123"/>
      <c r="F14" s="123"/>
      <c r="G14" s="123"/>
      <c r="H14" s="123"/>
      <c r="I14" s="123"/>
      <c r="J14" s="123"/>
      <c r="K14" s="126"/>
    </row>
    <row r="15" spans="1:16">
      <c r="A15" s="131"/>
      <c r="B15" s="123"/>
      <c r="C15" s="123"/>
      <c r="D15" s="123"/>
      <c r="E15" s="123"/>
      <c r="F15" s="123"/>
      <c r="G15" s="123"/>
      <c r="H15" s="123"/>
      <c r="I15" s="123"/>
      <c r="J15" s="123"/>
      <c r="K15" s="126"/>
      <c r="L15" s="157"/>
      <c r="M15" s="49"/>
      <c r="N15" s="49"/>
      <c r="O15" s="49"/>
      <c r="P15" s="49"/>
    </row>
    <row r="16" spans="1:16">
      <c r="A16" s="131"/>
      <c r="B16" s="123"/>
      <c r="C16" s="123"/>
      <c r="D16" s="123"/>
      <c r="E16" s="123"/>
      <c r="F16" s="123"/>
      <c r="G16" s="123"/>
      <c r="H16" s="123"/>
      <c r="I16" s="123"/>
      <c r="J16" s="123"/>
      <c r="K16" s="123"/>
      <c r="L16" s="153"/>
    </row>
    <row r="17" spans="1:13">
      <c r="A17" s="131"/>
      <c r="B17" s="123"/>
      <c r="C17" s="123"/>
      <c r="D17" s="123"/>
      <c r="E17" s="123"/>
      <c r="F17" s="123"/>
      <c r="G17" s="123"/>
      <c r="H17" s="123"/>
      <c r="I17" s="123"/>
      <c r="J17" s="123"/>
      <c r="K17" s="123"/>
      <c r="L17" s="153"/>
    </row>
    <row r="18" spans="1:13" ht="15.75">
      <c r="A18" s="131"/>
      <c r="B18" s="123"/>
      <c r="C18" s="123"/>
      <c r="D18" s="123"/>
      <c r="E18" s="123"/>
      <c r="F18" s="123"/>
      <c r="G18" s="123"/>
      <c r="H18" s="123"/>
      <c r="I18" s="123"/>
      <c r="J18" s="123"/>
      <c r="K18" s="123"/>
      <c r="L18" s="153"/>
      <c r="M18" s="152"/>
    </row>
    <row r="19" spans="1:13" ht="15.75">
      <c r="A19" s="131"/>
      <c r="B19" s="123"/>
      <c r="C19" s="123"/>
      <c r="D19" s="123"/>
      <c r="E19" s="123"/>
      <c r="F19" s="123"/>
      <c r="G19" s="123"/>
      <c r="H19" s="123"/>
      <c r="I19" s="123"/>
      <c r="J19" s="123"/>
      <c r="K19" s="123"/>
      <c r="L19" s="153"/>
      <c r="M19" s="152"/>
    </row>
    <row r="20" spans="1:13" ht="15.75">
      <c r="A20" s="131"/>
      <c r="B20" s="123"/>
      <c r="C20" s="123"/>
      <c r="D20" s="123"/>
      <c r="E20" s="123"/>
      <c r="F20" s="123"/>
      <c r="G20" s="123"/>
      <c r="H20" s="123"/>
      <c r="I20" s="123"/>
      <c r="J20" s="123"/>
      <c r="K20" s="123"/>
      <c r="L20" s="153"/>
      <c r="M20" s="152"/>
    </row>
    <row r="21" spans="1:13" ht="15.75">
      <c r="A21" s="131"/>
      <c r="B21" s="123"/>
      <c r="C21" s="123"/>
      <c r="D21" s="123"/>
      <c r="E21" s="123"/>
      <c r="F21" s="123"/>
      <c r="G21" s="123"/>
      <c r="H21" s="123"/>
      <c r="I21" s="123"/>
      <c r="J21" s="123"/>
      <c r="K21" s="123"/>
      <c r="L21" s="153"/>
      <c r="M21" s="152"/>
    </row>
    <row r="22" spans="1:13" ht="15.75">
      <c r="A22" s="131"/>
      <c r="B22" s="123"/>
      <c r="C22" s="123"/>
      <c r="D22" s="123"/>
      <c r="E22" s="123"/>
      <c r="F22" s="123"/>
      <c r="G22" s="123"/>
      <c r="H22" s="123"/>
      <c r="I22" s="123"/>
      <c r="J22" s="123"/>
      <c r="K22" s="123"/>
      <c r="L22" s="153"/>
      <c r="M22" s="152"/>
    </row>
    <row r="23" spans="1:13" ht="12" customHeight="1">
      <c r="A23" s="131"/>
      <c r="B23" s="129" t="s">
        <v>57</v>
      </c>
      <c r="C23" s="130"/>
      <c r="D23" s="130"/>
      <c r="E23" s="130"/>
      <c r="F23" s="130"/>
      <c r="G23" s="130"/>
      <c r="H23" s="130"/>
      <c r="I23" s="123"/>
      <c r="J23" s="123"/>
      <c r="K23" s="123"/>
      <c r="L23" s="153"/>
      <c r="M23" s="152"/>
    </row>
    <row r="24" spans="1:13" ht="15.75">
      <c r="A24" s="131"/>
      <c r="B24" s="120" t="s">
        <v>36</v>
      </c>
      <c r="C24" s="123"/>
      <c r="D24" s="123"/>
      <c r="E24" s="123"/>
      <c r="F24" s="123"/>
      <c r="G24" s="123"/>
      <c r="H24" s="123"/>
      <c r="I24" s="123"/>
      <c r="J24" s="123"/>
      <c r="K24" s="123"/>
      <c r="L24" s="153"/>
      <c r="M24" s="152"/>
    </row>
    <row r="25" spans="1:13" ht="15.75">
      <c r="A25" s="131"/>
      <c r="B25" s="121" t="s">
        <v>56</v>
      </c>
      <c r="C25" s="123"/>
      <c r="D25" s="123"/>
      <c r="E25" s="123"/>
      <c r="F25" s="123"/>
      <c r="G25" s="123"/>
      <c r="H25" s="123"/>
      <c r="I25" s="123"/>
      <c r="J25" s="123"/>
      <c r="K25" s="123"/>
      <c r="L25" s="153"/>
      <c r="M25" s="152"/>
    </row>
    <row r="26" spans="1:13" ht="15.75">
      <c r="A26" s="131"/>
      <c r="B26" s="110" t="s">
        <v>126</v>
      </c>
      <c r="C26" s="123"/>
      <c r="D26" s="123"/>
      <c r="E26" s="123"/>
      <c r="F26" s="123"/>
      <c r="G26" s="123"/>
      <c r="H26" s="123"/>
      <c r="I26" s="123"/>
      <c r="J26" s="123"/>
      <c r="K26" s="123"/>
      <c r="L26" s="153"/>
      <c r="M26" s="152"/>
    </row>
    <row r="27" spans="1:13" ht="15.75">
      <c r="A27" s="131"/>
      <c r="B27" s="123"/>
      <c r="C27" s="123"/>
      <c r="D27" s="123"/>
      <c r="E27" s="123"/>
      <c r="F27" s="123"/>
      <c r="G27" s="123"/>
      <c r="H27" s="123"/>
      <c r="I27" s="123"/>
      <c r="J27" s="123"/>
      <c r="K27" s="123"/>
      <c r="L27" s="153"/>
      <c r="M27" s="152"/>
    </row>
    <row r="28" spans="1:13" ht="15.75">
      <c r="A28" s="116"/>
      <c r="B28" s="116"/>
      <c r="C28" s="116"/>
      <c r="D28" s="116"/>
      <c r="E28" s="116"/>
      <c r="F28" s="123"/>
      <c r="G28" s="123"/>
      <c r="H28" s="123"/>
      <c r="I28" s="123"/>
      <c r="J28" s="123"/>
      <c r="K28" s="123"/>
      <c r="L28" s="153"/>
      <c r="M28" s="152"/>
    </row>
    <row r="29" spans="1:13" ht="15.75">
      <c r="A29" s="131"/>
      <c r="B29" s="123"/>
      <c r="C29" s="123"/>
      <c r="D29" s="123"/>
      <c r="E29" s="123"/>
      <c r="F29" s="123"/>
      <c r="G29" s="123"/>
      <c r="H29" s="123"/>
      <c r="I29" s="123"/>
      <c r="J29" s="123"/>
      <c r="K29" s="123"/>
      <c r="L29" s="153"/>
      <c r="M29" s="152"/>
    </row>
    <row r="30" spans="1:13" ht="15.75">
      <c r="A30" s="131"/>
      <c r="B30" s="123"/>
      <c r="C30" s="123"/>
      <c r="D30" s="123"/>
      <c r="E30" s="123"/>
      <c r="F30" s="123"/>
      <c r="G30" s="123"/>
      <c r="H30" s="123"/>
      <c r="I30" s="123"/>
      <c r="J30" s="123"/>
      <c r="K30" s="123"/>
      <c r="L30" s="153"/>
      <c r="M30" s="152"/>
    </row>
    <row r="31" spans="1:13" ht="15.75">
      <c r="A31" s="131"/>
      <c r="B31" s="123"/>
      <c r="C31" s="123"/>
      <c r="D31" s="123"/>
      <c r="E31" s="123"/>
      <c r="F31" s="123"/>
      <c r="G31" s="123"/>
      <c r="H31" s="123"/>
      <c r="I31" s="123"/>
      <c r="J31" s="123"/>
      <c r="K31" s="123"/>
      <c r="L31" s="153"/>
      <c r="M31" s="152"/>
    </row>
    <row r="32" spans="1:13" ht="15.75">
      <c r="L32" s="153"/>
      <c r="M32" s="152"/>
    </row>
    <row r="33" spans="2:13" ht="15.75">
      <c r="B33" s="154"/>
      <c r="C33" s="48" t="s">
        <v>7</v>
      </c>
      <c r="D33" s="48" t="s">
        <v>39</v>
      </c>
      <c r="E33" s="48" t="s">
        <v>40</v>
      </c>
      <c r="F33" s="48" t="s">
        <v>39</v>
      </c>
      <c r="L33" s="153"/>
      <c r="M33" s="152"/>
    </row>
    <row r="34" spans="2:13" ht="15.75">
      <c r="B34" s="155" t="s">
        <v>62</v>
      </c>
      <c r="C34" s="51">
        <v>75.150000000000006</v>
      </c>
      <c r="D34" s="52">
        <f>-C34</f>
        <v>-75.150000000000006</v>
      </c>
      <c r="E34" s="158">
        <v>49.87</v>
      </c>
      <c r="F34" s="48"/>
      <c r="M34" s="152"/>
    </row>
    <row r="35" spans="2:13" ht="15.75">
      <c r="B35" s="156" t="s">
        <v>63</v>
      </c>
      <c r="C35" s="51">
        <v>86.12</v>
      </c>
      <c r="D35" s="52">
        <f t="shared" ref="D35:D38" si="0">-C35</f>
        <v>-86.12</v>
      </c>
      <c r="E35" s="158">
        <v>66.489999999999995</v>
      </c>
      <c r="F35" s="49"/>
      <c r="M35" s="152"/>
    </row>
    <row r="36" spans="2:13">
      <c r="B36" s="156" t="s">
        <v>64</v>
      </c>
      <c r="C36" s="51">
        <v>89.72</v>
      </c>
      <c r="D36" s="52">
        <f t="shared" si="0"/>
        <v>-89.72</v>
      </c>
      <c r="E36" s="158">
        <v>73.240000000000009</v>
      </c>
      <c r="F36" s="49"/>
    </row>
    <row r="37" spans="2:13">
      <c r="B37" s="156" t="s">
        <v>66</v>
      </c>
      <c r="C37" s="51">
        <v>92.4</v>
      </c>
      <c r="D37" s="52">
        <f t="shared" si="0"/>
        <v>-92.4</v>
      </c>
      <c r="E37" s="158">
        <v>78.400000000000006</v>
      </c>
      <c r="F37" s="49"/>
    </row>
    <row r="38" spans="2:13">
      <c r="B38" s="155" t="s">
        <v>65</v>
      </c>
      <c r="C38" s="51">
        <v>95.89</v>
      </c>
      <c r="D38" s="52">
        <f t="shared" si="0"/>
        <v>-95.89</v>
      </c>
      <c r="E38" s="158">
        <v>86.41</v>
      </c>
      <c r="F38" s="49"/>
    </row>
    <row r="39" spans="2:13">
      <c r="B39" s="157"/>
      <c r="C39" s="49"/>
      <c r="D39" s="49"/>
      <c r="E39" s="49"/>
      <c r="F39" s="49"/>
    </row>
  </sheetData>
  <mergeCells count="1">
    <mergeCell ref="B2:H3"/>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0"/>
  <sheetViews>
    <sheetView topLeftCell="A27" zoomScaleNormal="100" workbookViewId="0">
      <selection activeCell="A16" sqref="A16"/>
    </sheetView>
  </sheetViews>
  <sheetFormatPr baseColWidth="10" defaultColWidth="7.75" defaultRowHeight="12"/>
  <cols>
    <col min="1" max="1" width="13.125" style="4" bestFit="1" customWidth="1"/>
    <col min="2" max="2" width="7.875" style="4" bestFit="1" customWidth="1"/>
    <col min="3" max="3" width="7.875" style="4" customWidth="1"/>
    <col min="4" max="4" width="19.5" style="4" bestFit="1" customWidth="1"/>
    <col min="5" max="5" width="26.125" style="4" bestFit="1" customWidth="1"/>
    <col min="6" max="6" width="11.875" style="4" hidden="1" customWidth="1"/>
    <col min="7" max="8" width="10.375" style="4" hidden="1" customWidth="1"/>
    <col min="9" max="9" width="9.75" style="4" hidden="1" customWidth="1"/>
    <col min="10" max="10" width="9.75" style="62" customWidth="1"/>
    <col min="11" max="11" width="2.625" style="62" customWidth="1"/>
    <col min="12" max="12" width="11.875" style="62" bestFit="1" customWidth="1"/>
    <col min="13" max="13" width="7.75" style="4"/>
    <col min="14" max="14" width="7.875" style="4" customWidth="1"/>
    <col min="15" max="16" width="7.75" style="4"/>
    <col min="17" max="20" width="7.75" style="4" hidden="1" customWidth="1"/>
    <col min="21" max="21" width="7.75" style="4"/>
    <col min="22" max="26" width="7.75" style="39"/>
    <col min="27" max="16384" width="7.75" style="4"/>
  </cols>
  <sheetData>
    <row r="1" spans="1:21">
      <c r="F1" s="38"/>
      <c r="G1" s="38"/>
      <c r="H1" s="38"/>
      <c r="I1" s="38"/>
      <c r="J1" s="73">
        <f>J47-J49</f>
        <v>5.4500000000000028</v>
      </c>
      <c r="K1" s="39"/>
      <c r="L1" s="39"/>
      <c r="M1" s="39"/>
      <c r="N1" s="39"/>
      <c r="O1" s="39"/>
      <c r="P1" s="39"/>
      <c r="Q1" s="39"/>
      <c r="R1" s="39"/>
      <c r="S1" s="39"/>
      <c r="T1" s="39"/>
      <c r="U1" s="74">
        <f>U47-U49</f>
        <v>-0.54000000000000625</v>
      </c>
    </row>
    <row r="2" spans="1:21" ht="15.75">
      <c r="A2" s="183" t="s">
        <v>94</v>
      </c>
      <c r="B2" s="184"/>
      <c r="C2" s="184"/>
      <c r="D2" s="184"/>
      <c r="E2" s="184"/>
      <c r="F2" s="184"/>
      <c r="G2" s="39"/>
      <c r="H2" s="40"/>
      <c r="I2" s="39"/>
      <c r="J2" s="41">
        <f>J48-J50</f>
        <v>8.3619762436757696</v>
      </c>
      <c r="K2" s="39"/>
      <c r="L2" s="39"/>
      <c r="M2" s="39"/>
      <c r="N2" s="39"/>
      <c r="O2" s="39"/>
      <c r="P2" s="39"/>
      <c r="Q2" s="39"/>
      <c r="R2" s="39"/>
      <c r="S2" s="39"/>
      <c r="T2" s="39"/>
      <c r="U2" s="41">
        <f>U48-U50</f>
        <v>1.3075375889613952</v>
      </c>
    </row>
    <row r="3" spans="1:21">
      <c r="E3" s="39" t="s">
        <v>35</v>
      </c>
      <c r="F3" s="39"/>
      <c r="G3" s="39"/>
      <c r="H3" s="40"/>
      <c r="I3" s="39"/>
      <c r="J3" s="39"/>
      <c r="K3" s="39"/>
      <c r="L3" s="39"/>
      <c r="M3" s="39"/>
      <c r="N3" s="39"/>
      <c r="O3" s="39"/>
      <c r="P3" s="39"/>
      <c r="Q3" s="39"/>
      <c r="R3" s="39"/>
      <c r="S3" s="39"/>
      <c r="T3" s="39"/>
      <c r="U3" s="39"/>
    </row>
    <row r="4" spans="1:21">
      <c r="E4" s="39" t="s">
        <v>11</v>
      </c>
      <c r="F4" s="39"/>
      <c r="G4" s="41"/>
      <c r="H4" s="40"/>
      <c r="I4" s="39"/>
    </row>
    <row r="5" spans="1:21">
      <c r="E5" s="39" t="s">
        <v>13</v>
      </c>
      <c r="F5" s="39"/>
      <c r="G5" s="41"/>
      <c r="H5" s="40"/>
      <c r="I5" s="39"/>
    </row>
    <row r="6" spans="1:21">
      <c r="E6" s="39" t="s">
        <v>33</v>
      </c>
      <c r="F6" s="39"/>
      <c r="G6" s="41"/>
      <c r="H6" s="40"/>
      <c r="I6" s="39"/>
    </row>
    <row r="7" spans="1:21">
      <c r="E7" s="39" t="s">
        <v>15</v>
      </c>
      <c r="F7" s="39"/>
      <c r="G7" s="39"/>
      <c r="H7" s="40"/>
      <c r="I7" s="39"/>
    </row>
    <row r="8" spans="1:21">
      <c r="E8" s="39" t="s">
        <v>16</v>
      </c>
      <c r="F8" s="39"/>
      <c r="G8" s="39"/>
      <c r="H8" s="40"/>
      <c r="I8" s="39"/>
    </row>
    <row r="9" spans="1:21">
      <c r="E9" s="39" t="s">
        <v>23</v>
      </c>
      <c r="F9" s="39"/>
      <c r="G9" s="39"/>
      <c r="H9" s="40"/>
      <c r="I9" s="39"/>
    </row>
    <row r="10" spans="1:21">
      <c r="E10" s="39" t="s">
        <v>24</v>
      </c>
      <c r="F10" s="39"/>
      <c r="G10" s="39"/>
      <c r="H10" s="40"/>
      <c r="I10" s="39"/>
    </row>
    <row r="11" spans="1:21">
      <c r="E11" s="39" t="s">
        <v>20</v>
      </c>
      <c r="F11" s="39"/>
      <c r="G11" s="39"/>
      <c r="H11" s="40"/>
      <c r="I11" s="39"/>
    </row>
    <row r="13" spans="1:21">
      <c r="A13" s="58" t="s">
        <v>67</v>
      </c>
    </row>
    <row r="14" spans="1:21">
      <c r="A14" s="44" t="s">
        <v>36</v>
      </c>
    </row>
    <row r="15" spans="1:21">
      <c r="A15" s="45" t="s">
        <v>56</v>
      </c>
    </row>
    <row r="16" spans="1:21">
      <c r="A16" s="110" t="s">
        <v>126</v>
      </c>
    </row>
    <row r="17" spans="1:25" ht="12.75" thickBot="1"/>
    <row r="18" spans="1:25" ht="36.75" thickTop="1">
      <c r="A18" s="2" t="s">
        <v>0</v>
      </c>
      <c r="B18" s="2" t="s">
        <v>1</v>
      </c>
      <c r="C18" s="2" t="s">
        <v>61</v>
      </c>
      <c r="D18" s="2" t="s">
        <v>2</v>
      </c>
      <c r="E18" s="2"/>
      <c r="F18" s="3" t="s">
        <v>3</v>
      </c>
      <c r="G18" s="3" t="s">
        <v>4</v>
      </c>
      <c r="H18" s="3" t="s">
        <v>6</v>
      </c>
      <c r="I18" s="3" t="s">
        <v>5</v>
      </c>
      <c r="J18" s="66" t="s">
        <v>60</v>
      </c>
      <c r="L18" s="67" t="s">
        <v>0</v>
      </c>
      <c r="M18" s="2" t="s">
        <v>1</v>
      </c>
      <c r="N18" s="2" t="s">
        <v>61</v>
      </c>
      <c r="O18" s="2" t="s">
        <v>2</v>
      </c>
      <c r="P18" s="2"/>
      <c r="Q18" s="3" t="s">
        <v>3</v>
      </c>
      <c r="R18" s="3" t="s">
        <v>4</v>
      </c>
      <c r="S18" s="3" t="s">
        <v>6</v>
      </c>
      <c r="T18" s="3" t="s">
        <v>5</v>
      </c>
      <c r="U18" s="3" t="s">
        <v>60</v>
      </c>
      <c r="V18" s="70"/>
      <c r="X18" s="71"/>
    </row>
    <row r="19" spans="1:25" ht="17.25" customHeight="1">
      <c r="A19" s="185" t="s">
        <v>7</v>
      </c>
      <c r="B19" s="185" t="s">
        <v>8</v>
      </c>
      <c r="C19" s="12">
        <v>2020</v>
      </c>
      <c r="D19" s="191" t="s">
        <v>20</v>
      </c>
      <c r="E19" s="54" t="s">
        <v>20</v>
      </c>
      <c r="F19" s="55">
        <f>'Figure 1'!E12</f>
        <v>1.04</v>
      </c>
      <c r="G19" s="55">
        <f>'Figure 1'!F12</f>
        <v>10.63</v>
      </c>
      <c r="H19" s="55">
        <f>'Figure 1'!G12</f>
        <v>75.040000000000006</v>
      </c>
      <c r="I19" s="55">
        <f>'Figure 1'!H12</f>
        <v>13.29</v>
      </c>
      <c r="J19" s="68">
        <f>SUM(H19:I19)</f>
        <v>88.330000000000013</v>
      </c>
      <c r="K19" s="63">
        <f>-J19</f>
        <v>-88.330000000000013</v>
      </c>
      <c r="L19" s="188" t="s">
        <v>21</v>
      </c>
      <c r="M19" s="185" t="s">
        <v>8</v>
      </c>
      <c r="N19" s="12">
        <v>2020</v>
      </c>
      <c r="O19" s="191" t="s">
        <v>20</v>
      </c>
      <c r="P19" s="54" t="s">
        <v>20</v>
      </c>
      <c r="Q19" s="55">
        <f>'Figure 2'!E12</f>
        <v>2.35</v>
      </c>
      <c r="R19" s="55">
        <f>'Figure 2'!F12</f>
        <v>25.81</v>
      </c>
      <c r="S19" s="55">
        <f>'Figure 2'!G12</f>
        <v>59.85</v>
      </c>
      <c r="T19" s="55">
        <f>'Figure 2'!H12</f>
        <v>11.98</v>
      </c>
      <c r="U19" s="53">
        <f>SUM(S19:T19)</f>
        <v>71.83</v>
      </c>
      <c r="V19" s="72">
        <f>SUM(Q19:T19)</f>
        <v>99.990000000000009</v>
      </c>
      <c r="X19" s="41">
        <f>J19-J20</f>
        <v>4.8012710000000141</v>
      </c>
      <c r="Y19" s="41">
        <f>U19-U20</f>
        <v>2.8635579999999976</v>
      </c>
    </row>
    <row r="20" spans="1:25" ht="12" customHeight="1">
      <c r="A20" s="186"/>
      <c r="B20" s="186"/>
      <c r="C20" s="12">
        <v>2019</v>
      </c>
      <c r="D20" s="191"/>
      <c r="E20" s="54" t="s">
        <v>20</v>
      </c>
      <c r="F20" s="55">
        <v>2.1882260000000002</v>
      </c>
      <c r="G20" s="55">
        <v>14.283045</v>
      </c>
      <c r="H20" s="55">
        <v>72.222612999999996</v>
      </c>
      <c r="I20" s="55">
        <v>11.306115999999999</v>
      </c>
      <c r="J20" s="68">
        <f>SUM(H20:I20)</f>
        <v>83.528728999999998</v>
      </c>
      <c r="K20" s="63">
        <f t="shared" ref="K20:K50" si="0">-J20</f>
        <v>-83.528728999999998</v>
      </c>
      <c r="L20" s="189"/>
      <c r="M20" s="186"/>
      <c r="N20" s="12">
        <v>2019</v>
      </c>
      <c r="O20" s="191"/>
      <c r="P20" s="54" t="s">
        <v>20</v>
      </c>
      <c r="Q20" s="55">
        <v>2.7588809999999997</v>
      </c>
      <c r="R20" s="55">
        <v>28.274676999999997</v>
      </c>
      <c r="S20" s="55">
        <v>58.186084000000001</v>
      </c>
      <c r="T20" s="55">
        <v>10.780358</v>
      </c>
      <c r="U20" s="53">
        <f>SUM(S20:T20)</f>
        <v>68.966442000000001</v>
      </c>
      <c r="V20" s="72">
        <f>SUM(Q20:T20)</f>
        <v>100</v>
      </c>
    </row>
    <row r="21" spans="1:25" ht="12" customHeight="1">
      <c r="A21" s="186"/>
      <c r="B21" s="186"/>
      <c r="C21" s="12"/>
      <c r="D21" s="56"/>
      <c r="E21" s="54"/>
      <c r="F21" s="55"/>
      <c r="G21" s="55"/>
      <c r="H21" s="55"/>
      <c r="I21" s="55"/>
      <c r="J21" s="68"/>
      <c r="K21" s="63">
        <f t="shared" si="0"/>
        <v>0</v>
      </c>
      <c r="L21" s="189"/>
      <c r="M21" s="186"/>
      <c r="N21" s="12"/>
      <c r="O21" s="59"/>
      <c r="P21" s="54"/>
      <c r="Q21" s="55"/>
      <c r="R21" s="55"/>
      <c r="S21" s="55"/>
      <c r="T21" s="55"/>
      <c r="U21" s="53"/>
      <c r="V21" s="72"/>
    </row>
    <row r="22" spans="1:25" ht="12" customHeight="1">
      <c r="A22" s="186"/>
      <c r="B22" s="186"/>
      <c r="C22" s="12">
        <v>2020</v>
      </c>
      <c r="D22" s="180" t="s">
        <v>9</v>
      </c>
      <c r="E22" s="12" t="s">
        <v>10</v>
      </c>
      <c r="F22" s="53">
        <f>'Figure 1'!E3</f>
        <v>0.77</v>
      </c>
      <c r="G22" s="53">
        <f>'Figure 1'!F3</f>
        <v>8.7899999999999991</v>
      </c>
      <c r="H22" s="53">
        <f>'Figure 1'!G3</f>
        <v>76.349999999999994</v>
      </c>
      <c r="I22" s="53">
        <f>'Figure 1'!H3</f>
        <v>14.09</v>
      </c>
      <c r="J22" s="68">
        <f>SUM(H22:I22)</f>
        <v>90.44</v>
      </c>
      <c r="K22" s="63">
        <f t="shared" si="0"/>
        <v>-90.44</v>
      </c>
      <c r="L22" s="189"/>
      <c r="M22" s="186"/>
      <c r="N22" s="12">
        <v>2020</v>
      </c>
      <c r="O22" s="180" t="s">
        <v>9</v>
      </c>
      <c r="P22" s="12" t="s">
        <v>10</v>
      </c>
      <c r="Q22" s="53">
        <f>'Figure 2'!E3</f>
        <v>1.75</v>
      </c>
      <c r="R22" s="53">
        <f>'Figure 2'!F3</f>
        <v>23.52</v>
      </c>
      <c r="S22" s="53">
        <f>'Figure 2'!G3</f>
        <v>62.02</v>
      </c>
      <c r="T22" s="53">
        <f>'Figure 2'!H3</f>
        <v>12.7</v>
      </c>
      <c r="U22" s="53">
        <f>SUM(S22:T22)</f>
        <v>74.72</v>
      </c>
      <c r="V22" s="72">
        <f>SUM(Q22:T22)</f>
        <v>99.990000000000009</v>
      </c>
      <c r="X22" s="41">
        <f>J22-J23</f>
        <v>4.2199999999999989</v>
      </c>
      <c r="Y22" s="41">
        <f>U22-U23</f>
        <v>2.6299999999999955</v>
      </c>
    </row>
    <row r="23" spans="1:25" ht="12" customHeight="1">
      <c r="A23" s="186"/>
      <c r="B23" s="186"/>
      <c r="C23" s="12">
        <v>2019</v>
      </c>
      <c r="D23" s="181"/>
      <c r="E23" s="12" t="s">
        <v>10</v>
      </c>
      <c r="F23" s="53">
        <v>1.65</v>
      </c>
      <c r="G23" s="53">
        <v>12.13</v>
      </c>
      <c r="H23" s="53">
        <v>74.099999999999994</v>
      </c>
      <c r="I23" s="53">
        <v>12.12</v>
      </c>
      <c r="J23" s="68">
        <f>SUM(H23:I23)</f>
        <v>86.22</v>
      </c>
      <c r="K23" s="63">
        <f>-J23</f>
        <v>-86.22</v>
      </c>
      <c r="L23" s="189"/>
      <c r="M23" s="186"/>
      <c r="N23" s="12">
        <v>2019</v>
      </c>
      <c r="O23" s="181"/>
      <c r="P23" s="12" t="s">
        <v>10</v>
      </c>
      <c r="Q23" s="53">
        <v>2.2000000000000002</v>
      </c>
      <c r="R23" s="53">
        <v>25.72</v>
      </c>
      <c r="S23" s="53">
        <v>60.55</v>
      </c>
      <c r="T23" s="53">
        <v>11.54</v>
      </c>
      <c r="U23" s="53">
        <f>SUM(S23:T23)</f>
        <v>72.09</v>
      </c>
      <c r="V23" s="72">
        <f>SUM(Q23:T23)</f>
        <v>100.00999999999999</v>
      </c>
    </row>
    <row r="24" spans="1:25" ht="12" customHeight="1">
      <c r="A24" s="186"/>
      <c r="B24" s="186"/>
      <c r="C24" s="12">
        <v>2020</v>
      </c>
      <c r="D24" s="181"/>
      <c r="E24" s="12" t="s">
        <v>11</v>
      </c>
      <c r="F24" s="53">
        <f>'Figure 1'!E4</f>
        <v>5.28</v>
      </c>
      <c r="G24" s="53">
        <f>'Figure 1'!F4</f>
        <v>39.29</v>
      </c>
      <c r="H24" s="53">
        <f>'Figure 1'!G4</f>
        <v>54.63</v>
      </c>
      <c r="I24" s="53">
        <f>'Figure 1'!H4</f>
        <v>0.8</v>
      </c>
      <c r="J24" s="68">
        <f>SUM(H24:I24)</f>
        <v>55.43</v>
      </c>
      <c r="K24" s="63">
        <f t="shared" si="0"/>
        <v>-55.43</v>
      </c>
      <c r="L24" s="189"/>
      <c r="M24" s="186"/>
      <c r="N24" s="12">
        <v>2020</v>
      </c>
      <c r="O24" s="181"/>
      <c r="P24" s="12" t="s">
        <v>11</v>
      </c>
      <c r="Q24" s="53">
        <f>'Figure 2'!E4</f>
        <v>11.58</v>
      </c>
      <c r="R24" s="53">
        <f>'Figure 2'!F4</f>
        <v>61.48</v>
      </c>
      <c r="S24" s="53">
        <f>'Figure 2'!G4</f>
        <v>26.13</v>
      </c>
      <c r="T24" s="53">
        <f>'Figure 2'!H4</f>
        <v>0.81</v>
      </c>
      <c r="U24" s="53">
        <f>SUM(S24:T24)</f>
        <v>26.939999999999998</v>
      </c>
      <c r="V24" s="72">
        <f>SUM(Q24:T24)</f>
        <v>100</v>
      </c>
      <c r="X24" s="41">
        <f>J24-J25</f>
        <v>6.3999999999999986</v>
      </c>
      <c r="Y24" s="41">
        <f>U24-U25</f>
        <v>-1.870000000000001</v>
      </c>
    </row>
    <row r="25" spans="1:25" ht="12" customHeight="1">
      <c r="A25" s="186"/>
      <c r="B25" s="186"/>
      <c r="C25" s="12">
        <v>2019</v>
      </c>
      <c r="D25" s="182"/>
      <c r="E25" s="12" t="s">
        <v>11</v>
      </c>
      <c r="F25" s="53">
        <v>9.06</v>
      </c>
      <c r="G25" s="53">
        <v>41.92</v>
      </c>
      <c r="H25" s="53">
        <v>48.14</v>
      </c>
      <c r="I25" s="53">
        <v>0.89</v>
      </c>
      <c r="J25" s="68">
        <f>SUM(H25:I25)</f>
        <v>49.03</v>
      </c>
      <c r="K25" s="63">
        <f t="shared" si="0"/>
        <v>-49.03</v>
      </c>
      <c r="L25" s="189"/>
      <c r="M25" s="186"/>
      <c r="N25" s="12">
        <v>2019</v>
      </c>
      <c r="O25" s="182"/>
      <c r="P25" s="12" t="s">
        <v>11</v>
      </c>
      <c r="Q25" s="53">
        <v>9.99</v>
      </c>
      <c r="R25" s="53">
        <v>61.2</v>
      </c>
      <c r="S25" s="53">
        <v>27.77</v>
      </c>
      <c r="T25" s="53">
        <v>1.04</v>
      </c>
      <c r="U25" s="53">
        <f>SUM(S25:T25)</f>
        <v>28.81</v>
      </c>
      <c r="V25" s="72">
        <f>SUM(Q25:T25)</f>
        <v>100</v>
      </c>
    </row>
    <row r="26" spans="1:25" ht="12" customHeight="1">
      <c r="A26" s="186"/>
      <c r="B26" s="186"/>
      <c r="C26" s="12"/>
      <c r="D26" s="57"/>
      <c r="E26" s="12"/>
      <c r="F26" s="53"/>
      <c r="G26" s="53"/>
      <c r="H26" s="53"/>
      <c r="I26" s="53"/>
      <c r="J26" s="68"/>
      <c r="K26" s="63">
        <f t="shared" si="0"/>
        <v>0</v>
      </c>
      <c r="L26" s="189"/>
      <c r="M26" s="186"/>
      <c r="N26" s="12"/>
      <c r="O26" s="60"/>
      <c r="P26" s="12"/>
      <c r="Q26" s="53"/>
      <c r="R26" s="53"/>
      <c r="S26" s="53"/>
      <c r="T26" s="53"/>
      <c r="U26" s="53"/>
      <c r="V26" s="72"/>
    </row>
    <row r="27" spans="1:25" ht="12" customHeight="1">
      <c r="A27" s="186"/>
      <c r="B27" s="186"/>
      <c r="C27" s="12">
        <v>2020</v>
      </c>
      <c r="D27" s="180" t="s">
        <v>12</v>
      </c>
      <c r="E27" s="12" t="s">
        <v>13</v>
      </c>
      <c r="F27" s="16">
        <f>'Figure 1'!E5</f>
        <v>0.28000000000000003</v>
      </c>
      <c r="G27" s="16">
        <f>'Figure 1'!F5</f>
        <v>4.75</v>
      </c>
      <c r="H27" s="16">
        <f>'Figure 1'!G5</f>
        <v>74.92</v>
      </c>
      <c r="I27" s="16">
        <f>'Figure 1'!H5</f>
        <v>20.05</v>
      </c>
      <c r="J27" s="68">
        <f t="shared" ref="J27:J33" si="1">SUM(H27:I27)</f>
        <v>94.97</v>
      </c>
      <c r="K27" s="63">
        <f t="shared" si="0"/>
        <v>-94.97</v>
      </c>
      <c r="L27" s="189"/>
      <c r="M27" s="186"/>
      <c r="N27" s="12">
        <v>2020</v>
      </c>
      <c r="O27" s="180" t="s">
        <v>12</v>
      </c>
      <c r="P27" s="12" t="s">
        <v>13</v>
      </c>
      <c r="Q27" s="16">
        <f>'Figure 2'!E5</f>
        <v>0.75</v>
      </c>
      <c r="R27" s="16">
        <f>'Figure 2'!F5</f>
        <v>15.45</v>
      </c>
      <c r="S27" s="16">
        <f>'Figure 2'!G5</f>
        <v>65.790000000000006</v>
      </c>
      <c r="T27" s="16">
        <f>'Figure 2'!H5</f>
        <v>18.02</v>
      </c>
      <c r="U27" s="53">
        <f t="shared" ref="U27:U34" si="2">SUM(S27:T27)</f>
        <v>83.81</v>
      </c>
      <c r="V27" s="72">
        <f t="shared" ref="V27:V34" si="3">SUM(Q27:T27)</f>
        <v>100.01</v>
      </c>
      <c r="X27" s="41">
        <f>J27-J28</f>
        <v>3.9438335344066218</v>
      </c>
      <c r="Y27" s="41">
        <f>U27-U28</f>
        <v>4.3857034416173803</v>
      </c>
    </row>
    <row r="28" spans="1:25" ht="12" customHeight="1">
      <c r="A28" s="186"/>
      <c r="B28" s="186"/>
      <c r="C28" s="12">
        <v>2019</v>
      </c>
      <c r="D28" s="181"/>
      <c r="E28" s="12" t="s">
        <v>13</v>
      </c>
      <c r="F28" s="16">
        <v>0.93224888447618004</v>
      </c>
      <c r="G28" s="16">
        <v>8.0415846499304422</v>
      </c>
      <c r="H28" s="16">
        <v>74.504291808331942</v>
      </c>
      <c r="I28" s="16">
        <v>16.521874657261439</v>
      </c>
      <c r="J28" s="68">
        <f t="shared" si="1"/>
        <v>91.026166465593377</v>
      </c>
      <c r="K28" s="63">
        <f>-J28</f>
        <v>-91.026166465593377</v>
      </c>
      <c r="L28" s="189"/>
      <c r="M28" s="186"/>
      <c r="N28" s="12">
        <v>2019</v>
      </c>
      <c r="O28" s="181"/>
      <c r="P28" s="12" t="s">
        <v>13</v>
      </c>
      <c r="Q28" s="16">
        <v>1.3655468257684815</v>
      </c>
      <c r="R28" s="16">
        <v>19.210156615848899</v>
      </c>
      <c r="S28" s="16">
        <v>63.943666857450097</v>
      </c>
      <c r="T28" s="16">
        <v>15.480629700932527</v>
      </c>
      <c r="U28" s="53">
        <f>SUM(S28:T28)</f>
        <v>79.424296558382622</v>
      </c>
      <c r="V28" s="72">
        <f>SUM(Q28:T28)</f>
        <v>100</v>
      </c>
    </row>
    <row r="29" spans="1:25" ht="12" customHeight="1">
      <c r="A29" s="186"/>
      <c r="B29" s="186"/>
      <c r="C29" s="12">
        <v>2020</v>
      </c>
      <c r="D29" s="181"/>
      <c r="E29" s="12" t="s">
        <v>14</v>
      </c>
      <c r="F29" s="16">
        <f>'Figure 1'!E6</f>
        <v>0.69</v>
      </c>
      <c r="G29" s="16">
        <f>'Figure 1'!F6</f>
        <v>9.6</v>
      </c>
      <c r="H29" s="16">
        <f>'Figure 1'!G6</f>
        <v>76.569999999999993</v>
      </c>
      <c r="I29" s="16">
        <f>'Figure 1'!H6</f>
        <v>13.14</v>
      </c>
      <c r="J29" s="68">
        <f t="shared" si="1"/>
        <v>89.71</v>
      </c>
      <c r="K29" s="63">
        <f t="shared" si="0"/>
        <v>-89.71</v>
      </c>
      <c r="L29" s="189"/>
      <c r="M29" s="186"/>
      <c r="N29" s="12">
        <v>2020</v>
      </c>
      <c r="O29" s="181"/>
      <c r="P29" s="12" t="s">
        <v>14</v>
      </c>
      <c r="Q29" s="16">
        <f>'Figure 2'!E6</f>
        <v>1.71</v>
      </c>
      <c r="R29" s="16">
        <f>'Figure 2'!F6</f>
        <v>24.47</v>
      </c>
      <c r="S29" s="16">
        <f>'Figure 2'!G6</f>
        <v>61.71</v>
      </c>
      <c r="T29" s="16">
        <f>'Figure 2'!H6</f>
        <v>12.1</v>
      </c>
      <c r="U29" s="53">
        <f t="shared" si="2"/>
        <v>73.81</v>
      </c>
      <c r="V29" s="72">
        <f t="shared" si="3"/>
        <v>99.99</v>
      </c>
      <c r="X29" s="41">
        <f>J29-J30</f>
        <v>5.084148343140285</v>
      </c>
      <c r="Y29" s="41">
        <f>U29-U30</f>
        <v>2.9997029672303768</v>
      </c>
    </row>
    <row r="30" spans="1:25" ht="12" customHeight="1">
      <c r="A30" s="186"/>
      <c r="B30" s="186"/>
      <c r="C30" s="12">
        <v>2019</v>
      </c>
      <c r="D30" s="181"/>
      <c r="E30" s="12" t="s">
        <v>14</v>
      </c>
      <c r="F30" s="16">
        <v>1.7588649736760607</v>
      </c>
      <c r="G30" s="16">
        <v>13.61528336946423</v>
      </c>
      <c r="H30" s="16">
        <v>73.351463301331677</v>
      </c>
      <c r="I30" s="16">
        <v>11.274388355528027</v>
      </c>
      <c r="J30" s="68">
        <f t="shared" si="1"/>
        <v>84.625851656859709</v>
      </c>
      <c r="K30" s="63">
        <f>-J30</f>
        <v>-84.625851656859709</v>
      </c>
      <c r="L30" s="189"/>
      <c r="M30" s="186"/>
      <c r="N30" s="12">
        <v>2019</v>
      </c>
      <c r="O30" s="181"/>
      <c r="P30" s="12" t="s">
        <v>14</v>
      </c>
      <c r="Q30" s="16">
        <v>2.1863191476181627</v>
      </c>
      <c r="R30" s="16">
        <v>27.003383819612218</v>
      </c>
      <c r="S30" s="16">
        <v>59.838048999566375</v>
      </c>
      <c r="T30" s="16">
        <v>10.972248033203247</v>
      </c>
      <c r="U30" s="53">
        <f>SUM(S30:T30)</f>
        <v>70.810297032769626</v>
      </c>
      <c r="V30" s="72">
        <f>SUM(Q30:T30)</f>
        <v>100</v>
      </c>
    </row>
    <row r="31" spans="1:25">
      <c r="A31" s="186"/>
      <c r="B31" s="186"/>
      <c r="C31" s="12">
        <v>2020</v>
      </c>
      <c r="D31" s="181"/>
      <c r="E31" s="12" t="s">
        <v>15</v>
      </c>
      <c r="F31" s="16">
        <f>'Figure 1'!E7</f>
        <v>2.6</v>
      </c>
      <c r="G31" s="16">
        <f>'Figure 1'!F7</f>
        <v>19.190000000000001</v>
      </c>
      <c r="H31" s="16">
        <f>'Figure 1'!G7</f>
        <v>71.900000000000006</v>
      </c>
      <c r="I31" s="16">
        <f>'Figure 1'!H7</f>
        <v>6.3</v>
      </c>
      <c r="J31" s="68">
        <f t="shared" si="1"/>
        <v>78.2</v>
      </c>
      <c r="K31" s="63">
        <f t="shared" si="0"/>
        <v>-78.2</v>
      </c>
      <c r="L31" s="189"/>
      <c r="M31" s="186"/>
      <c r="N31" s="12">
        <v>2020</v>
      </c>
      <c r="O31" s="181"/>
      <c r="P31" s="12" t="s">
        <v>15</v>
      </c>
      <c r="Q31" s="16">
        <f>'Figure 2'!E7</f>
        <v>5.27</v>
      </c>
      <c r="R31" s="16">
        <f>'Figure 2'!F7</f>
        <v>40.79</v>
      </c>
      <c r="S31" s="16">
        <f>'Figure 2'!G7</f>
        <v>49.17</v>
      </c>
      <c r="T31" s="16">
        <f>'Figure 2'!H7</f>
        <v>4.76</v>
      </c>
      <c r="U31" s="53">
        <f t="shared" si="2"/>
        <v>53.93</v>
      </c>
      <c r="V31" s="72">
        <f t="shared" si="3"/>
        <v>99.990000000000009</v>
      </c>
      <c r="X31" s="41">
        <f>J31-J32</f>
        <v>5.3060279990238115</v>
      </c>
      <c r="Y31" s="41">
        <f>U31-U32</f>
        <v>1.3397174438994028</v>
      </c>
    </row>
    <row r="32" spans="1:25" ht="12" customHeight="1">
      <c r="A32" s="186"/>
      <c r="B32" s="186"/>
      <c r="C32" s="12">
        <v>2019</v>
      </c>
      <c r="D32" s="181"/>
      <c r="E32" s="12" t="s">
        <v>15</v>
      </c>
      <c r="F32" s="16">
        <v>4.4061855212655026</v>
      </c>
      <c r="G32" s="16">
        <v>22.699842477758303</v>
      </c>
      <c r="H32" s="16">
        <v>67.31413484791338</v>
      </c>
      <c r="I32" s="16">
        <v>5.579837153062809</v>
      </c>
      <c r="J32" s="68">
        <f t="shared" si="1"/>
        <v>72.893972000976191</v>
      </c>
      <c r="K32" s="63">
        <f>-J32</f>
        <v>-72.893972000976191</v>
      </c>
      <c r="L32" s="189"/>
      <c r="M32" s="186"/>
      <c r="N32" s="12">
        <v>2019</v>
      </c>
      <c r="O32" s="181"/>
      <c r="P32" s="12" t="s">
        <v>15</v>
      </c>
      <c r="Q32" s="16">
        <v>5.3880984618116443</v>
      </c>
      <c r="R32" s="16">
        <v>42.021618982087766</v>
      </c>
      <c r="S32" s="16">
        <v>47.80480767096531</v>
      </c>
      <c r="T32" s="16">
        <v>4.7854748851352849</v>
      </c>
      <c r="U32" s="53">
        <f>SUM(S32:T32)</f>
        <v>52.590282556100597</v>
      </c>
      <c r="V32" s="72">
        <f>SUM(Q32:T32)</f>
        <v>100.00000000000001</v>
      </c>
    </row>
    <row r="33" spans="1:25">
      <c r="A33" s="186"/>
      <c r="B33" s="186"/>
      <c r="C33" s="12">
        <v>2020</v>
      </c>
      <c r="D33" s="181"/>
      <c r="E33" s="12" t="s">
        <v>16</v>
      </c>
      <c r="F33" s="16">
        <f>'Figure 1'!E8</f>
        <v>4.82</v>
      </c>
      <c r="G33" s="16">
        <f>'Figure 1'!F8</f>
        <v>27.59</v>
      </c>
      <c r="H33" s="16">
        <f>'Figure 1'!G8</f>
        <v>64.180000000000007</v>
      </c>
      <c r="I33" s="16">
        <f>'Figure 1'!H8</f>
        <v>3.41</v>
      </c>
      <c r="J33" s="68">
        <f t="shared" si="1"/>
        <v>67.59</v>
      </c>
      <c r="K33" s="63">
        <f t="shared" si="0"/>
        <v>-67.59</v>
      </c>
      <c r="L33" s="189"/>
      <c r="M33" s="186"/>
      <c r="N33" s="12">
        <v>2020</v>
      </c>
      <c r="O33" s="181"/>
      <c r="P33" s="12" t="s">
        <v>16</v>
      </c>
      <c r="Q33" s="16">
        <f>'Figure 2'!E8</f>
        <v>9.84</v>
      </c>
      <c r="R33" s="16">
        <f>'Figure 2'!F8</f>
        <v>50.59</v>
      </c>
      <c r="S33" s="16">
        <f>'Figure 2'!G8</f>
        <v>37.47</v>
      </c>
      <c r="T33" s="16">
        <f>'Figure 2'!H8</f>
        <v>2.11</v>
      </c>
      <c r="U33" s="53">
        <f t="shared" si="2"/>
        <v>39.58</v>
      </c>
      <c r="V33" s="72">
        <f t="shared" si="3"/>
        <v>100.01</v>
      </c>
      <c r="X33" s="41">
        <f>J33-J34</f>
        <v>4.6221673882982373</v>
      </c>
      <c r="Y33" s="41">
        <f>U33-U34</f>
        <v>-0.24230683801364705</v>
      </c>
    </row>
    <row r="34" spans="1:25" ht="12" customHeight="1">
      <c r="A34" s="186"/>
      <c r="B34" s="186"/>
      <c r="C34" s="12">
        <v>2019</v>
      </c>
      <c r="D34" s="182"/>
      <c r="E34" s="12" t="s">
        <v>16</v>
      </c>
      <c r="F34" s="16">
        <v>7.6168023031759349</v>
      </c>
      <c r="G34" s="16">
        <v>29.4153650851223</v>
      </c>
      <c r="H34" s="16">
        <v>60.075261260852812</v>
      </c>
      <c r="I34" s="16">
        <v>2.8925713508489559</v>
      </c>
      <c r="J34" s="68">
        <f t="shared" ref="J34" si="4">SUM(H34:I34)</f>
        <v>62.967832611701766</v>
      </c>
      <c r="K34" s="63">
        <f t="shared" si="0"/>
        <v>-62.967832611701766</v>
      </c>
      <c r="L34" s="189"/>
      <c r="M34" s="186"/>
      <c r="N34" s="12">
        <v>2019</v>
      </c>
      <c r="O34" s="182"/>
      <c r="P34" s="12" t="s">
        <v>16</v>
      </c>
      <c r="Q34" s="16">
        <v>9.5555404455928024</v>
      </c>
      <c r="R34" s="16">
        <v>50.622152716393558</v>
      </c>
      <c r="S34" s="16">
        <v>37.476485120464176</v>
      </c>
      <c r="T34" s="16">
        <v>2.3458217175494664</v>
      </c>
      <c r="U34" s="53">
        <f t="shared" si="2"/>
        <v>39.822306838013645</v>
      </c>
      <c r="V34" s="72">
        <f t="shared" si="3"/>
        <v>100.00000000000001</v>
      </c>
    </row>
    <row r="35" spans="1:25" ht="12" customHeight="1">
      <c r="A35" s="186"/>
      <c r="B35" s="186"/>
      <c r="C35" s="12"/>
      <c r="D35" s="75"/>
      <c r="E35" s="12"/>
      <c r="F35" s="16"/>
      <c r="G35" s="16"/>
      <c r="H35" s="16"/>
      <c r="I35" s="16"/>
      <c r="J35" s="68"/>
      <c r="K35" s="63"/>
      <c r="L35" s="189"/>
      <c r="M35" s="186"/>
      <c r="N35" s="12"/>
      <c r="O35" s="75"/>
      <c r="P35" s="12"/>
      <c r="Q35" s="16"/>
      <c r="R35" s="16"/>
      <c r="S35" s="16"/>
      <c r="T35" s="16"/>
      <c r="U35" s="53"/>
      <c r="V35" s="72"/>
    </row>
    <row r="36" spans="1:25" ht="12" customHeight="1">
      <c r="A36" s="186"/>
      <c r="B36" s="186"/>
      <c r="C36" s="12">
        <v>2020</v>
      </c>
      <c r="D36" s="180" t="s">
        <v>88</v>
      </c>
      <c r="E36" s="12" t="s">
        <v>62</v>
      </c>
      <c r="F36" s="16"/>
      <c r="G36" s="16"/>
      <c r="H36" s="16"/>
      <c r="I36" s="16"/>
      <c r="J36" s="68">
        <f>'Figure 3'!C34</f>
        <v>75.150000000000006</v>
      </c>
      <c r="K36" s="63">
        <f t="shared" ref="K36:K45" si="5">-J36</f>
        <v>-75.150000000000006</v>
      </c>
      <c r="L36" s="189"/>
      <c r="M36" s="186"/>
      <c r="N36" s="12">
        <v>2020</v>
      </c>
      <c r="O36" s="180" t="s">
        <v>88</v>
      </c>
      <c r="P36" s="12" t="s">
        <v>62</v>
      </c>
      <c r="Q36" s="16"/>
      <c r="R36" s="16"/>
      <c r="S36" s="16"/>
      <c r="T36" s="16"/>
      <c r="U36" s="53">
        <f>'Figure 3'!E34</f>
        <v>49.87</v>
      </c>
      <c r="V36" s="72">
        <f t="shared" ref="V36:V45" si="6">SUM(Q36:T36)</f>
        <v>0</v>
      </c>
      <c r="X36" s="41">
        <f>J36-J37</f>
        <v>5.1500000000000057</v>
      </c>
      <c r="Y36" s="41">
        <f>U36-U37</f>
        <v>0.6699999999999946</v>
      </c>
    </row>
    <row r="37" spans="1:25" ht="12" customHeight="1">
      <c r="A37" s="186"/>
      <c r="B37" s="186"/>
      <c r="C37" s="12">
        <v>2019</v>
      </c>
      <c r="D37" s="181"/>
      <c r="E37" s="12" t="s">
        <v>62</v>
      </c>
      <c r="F37" s="16"/>
      <c r="G37" s="16"/>
      <c r="H37" s="16"/>
      <c r="I37" s="16"/>
      <c r="J37" s="68">
        <v>70</v>
      </c>
      <c r="K37" s="63">
        <f>-J37</f>
        <v>-70</v>
      </c>
      <c r="L37" s="189"/>
      <c r="M37" s="186"/>
      <c r="N37" s="12">
        <v>2019</v>
      </c>
      <c r="O37" s="181"/>
      <c r="P37" s="12" t="s">
        <v>62</v>
      </c>
      <c r="Q37" s="16"/>
      <c r="R37" s="16"/>
      <c r="S37" s="16"/>
      <c r="T37" s="16"/>
      <c r="U37" s="53">
        <v>49.2</v>
      </c>
      <c r="V37" s="72"/>
    </row>
    <row r="38" spans="1:25" ht="12" customHeight="1">
      <c r="A38" s="186"/>
      <c r="B38" s="186"/>
      <c r="C38" s="12">
        <v>2020</v>
      </c>
      <c r="D38" s="181"/>
      <c r="E38" s="12" t="s">
        <v>63</v>
      </c>
      <c r="F38" s="16"/>
      <c r="G38" s="16"/>
      <c r="H38" s="16"/>
      <c r="I38" s="16"/>
      <c r="J38" s="68">
        <f>'Figure 3'!C35</f>
        <v>86.12</v>
      </c>
      <c r="K38" s="63">
        <f t="shared" si="5"/>
        <v>-86.12</v>
      </c>
      <c r="L38" s="189"/>
      <c r="M38" s="186"/>
      <c r="N38" s="12">
        <v>2020</v>
      </c>
      <c r="O38" s="181"/>
      <c r="P38" s="12" t="s">
        <v>63</v>
      </c>
      <c r="Q38" s="16"/>
      <c r="R38" s="16"/>
      <c r="S38" s="16"/>
      <c r="T38" s="16"/>
      <c r="U38" s="53">
        <f>'Figure 3'!E35</f>
        <v>66.489999999999995</v>
      </c>
      <c r="V38" s="72">
        <f t="shared" si="6"/>
        <v>0</v>
      </c>
      <c r="X38" s="41">
        <f>J38-J39</f>
        <v>5.519999999999996</v>
      </c>
      <c r="Y38" s="41">
        <f>U38-U39</f>
        <v>2.789999999999992</v>
      </c>
    </row>
    <row r="39" spans="1:25" ht="12" customHeight="1">
      <c r="A39" s="186"/>
      <c r="B39" s="186"/>
      <c r="C39" s="12">
        <v>2019</v>
      </c>
      <c r="D39" s="181"/>
      <c r="E39" s="12" t="s">
        <v>63</v>
      </c>
      <c r="F39" s="16"/>
      <c r="G39" s="16"/>
      <c r="H39" s="16"/>
      <c r="I39" s="16"/>
      <c r="J39" s="68">
        <v>80.600000000000009</v>
      </c>
      <c r="K39" s="63">
        <f>-J39</f>
        <v>-80.600000000000009</v>
      </c>
      <c r="L39" s="189"/>
      <c r="M39" s="186"/>
      <c r="N39" s="12">
        <v>2019</v>
      </c>
      <c r="O39" s="181"/>
      <c r="P39" s="12" t="s">
        <v>63</v>
      </c>
      <c r="Q39" s="16"/>
      <c r="R39" s="16"/>
      <c r="S39" s="16"/>
      <c r="T39" s="16"/>
      <c r="U39" s="53">
        <v>63.7</v>
      </c>
      <c r="V39" s="72"/>
    </row>
    <row r="40" spans="1:25">
      <c r="A40" s="186"/>
      <c r="B40" s="186"/>
      <c r="C40" s="12">
        <v>2020</v>
      </c>
      <c r="D40" s="181"/>
      <c r="E40" s="12" t="s">
        <v>64</v>
      </c>
      <c r="F40" s="16"/>
      <c r="G40" s="16"/>
      <c r="H40" s="16"/>
      <c r="I40" s="16"/>
      <c r="J40" s="68">
        <f>'Figure 3'!C36</f>
        <v>89.72</v>
      </c>
      <c r="K40" s="63">
        <f t="shared" si="5"/>
        <v>-89.72</v>
      </c>
      <c r="L40" s="189"/>
      <c r="M40" s="186"/>
      <c r="N40" s="12">
        <v>2020</v>
      </c>
      <c r="O40" s="181"/>
      <c r="P40" s="12" t="s">
        <v>64</v>
      </c>
      <c r="Q40" s="16"/>
      <c r="R40" s="16"/>
      <c r="S40" s="16"/>
      <c r="T40" s="16"/>
      <c r="U40" s="53">
        <f>'Figure 3'!E36</f>
        <v>73.240000000000009</v>
      </c>
      <c r="V40" s="72">
        <f t="shared" si="6"/>
        <v>0</v>
      </c>
      <c r="X40" s="41">
        <f>J40-J41</f>
        <v>5.4200000000000017</v>
      </c>
      <c r="Y40" s="41">
        <f>U40-U41</f>
        <v>3.2400000000000091</v>
      </c>
    </row>
    <row r="41" spans="1:25" ht="12" customHeight="1">
      <c r="A41" s="186"/>
      <c r="B41" s="186"/>
      <c r="C41" s="12">
        <v>2019</v>
      </c>
      <c r="D41" s="181"/>
      <c r="E41" s="12" t="s">
        <v>64</v>
      </c>
      <c r="F41" s="16"/>
      <c r="G41" s="16"/>
      <c r="H41" s="16"/>
      <c r="I41" s="16"/>
      <c r="J41" s="68">
        <v>84.3</v>
      </c>
      <c r="K41" s="63">
        <f>-J41</f>
        <v>-84.3</v>
      </c>
      <c r="L41" s="189"/>
      <c r="M41" s="186"/>
      <c r="N41" s="12">
        <v>2019</v>
      </c>
      <c r="O41" s="181"/>
      <c r="P41" s="12" t="s">
        <v>64</v>
      </c>
      <c r="Q41" s="16"/>
      <c r="R41" s="16"/>
      <c r="S41" s="16"/>
      <c r="T41" s="16"/>
      <c r="U41" s="53">
        <v>70</v>
      </c>
      <c r="V41" s="72">
        <f>SUM(Q41:T41)</f>
        <v>0</v>
      </c>
    </row>
    <row r="42" spans="1:25">
      <c r="A42" s="186"/>
      <c r="B42" s="186"/>
      <c r="C42" s="12">
        <v>2020</v>
      </c>
      <c r="D42" s="181"/>
      <c r="E42" s="12" t="s">
        <v>66</v>
      </c>
      <c r="F42" s="16"/>
      <c r="G42" s="16"/>
      <c r="H42" s="16"/>
      <c r="I42" s="16"/>
      <c r="J42" s="68">
        <f>'Figure 3'!C37</f>
        <v>92.4</v>
      </c>
      <c r="K42" s="63">
        <f t="shared" si="5"/>
        <v>-92.4</v>
      </c>
      <c r="L42" s="189"/>
      <c r="M42" s="186"/>
      <c r="N42" s="12">
        <v>2020</v>
      </c>
      <c r="O42" s="181"/>
      <c r="P42" s="12" t="s">
        <v>66</v>
      </c>
      <c r="Q42" s="16"/>
      <c r="R42" s="16"/>
      <c r="S42" s="16"/>
      <c r="T42" s="16"/>
      <c r="U42" s="53">
        <f>'Figure 3'!E37</f>
        <v>78.400000000000006</v>
      </c>
      <c r="V42" s="72">
        <f t="shared" si="6"/>
        <v>0</v>
      </c>
      <c r="X42" s="41">
        <f>J42-J43</f>
        <v>4.7000000000000028</v>
      </c>
      <c r="Y42" s="41">
        <f>U42-U43</f>
        <v>3.6000000000000085</v>
      </c>
    </row>
    <row r="43" spans="1:25" ht="12" customHeight="1">
      <c r="A43" s="186"/>
      <c r="B43" s="186"/>
      <c r="C43" s="12">
        <v>2019</v>
      </c>
      <c r="D43" s="181"/>
      <c r="E43" s="12" t="s">
        <v>66</v>
      </c>
      <c r="F43" s="16"/>
      <c r="G43" s="16"/>
      <c r="H43" s="16"/>
      <c r="I43" s="16"/>
      <c r="J43" s="68">
        <v>87.7</v>
      </c>
      <c r="K43" s="63">
        <f>-J43</f>
        <v>-87.7</v>
      </c>
      <c r="L43" s="189"/>
      <c r="M43" s="186"/>
      <c r="N43" s="12">
        <v>2019</v>
      </c>
      <c r="O43" s="181"/>
      <c r="P43" s="12" t="s">
        <v>66</v>
      </c>
      <c r="Q43" s="16"/>
      <c r="R43" s="16"/>
      <c r="S43" s="16"/>
      <c r="T43" s="16"/>
      <c r="U43" s="53">
        <v>74.8</v>
      </c>
      <c r="V43" s="72">
        <f>SUM(Q43:T43)</f>
        <v>0</v>
      </c>
    </row>
    <row r="44" spans="1:25" ht="12" customHeight="1">
      <c r="A44" s="186"/>
      <c r="B44" s="186"/>
      <c r="C44" s="12">
        <v>2020</v>
      </c>
      <c r="D44" s="181"/>
      <c r="E44" s="12" t="s">
        <v>65</v>
      </c>
      <c r="F44" s="16"/>
      <c r="G44" s="16"/>
      <c r="H44" s="16"/>
      <c r="I44" s="16"/>
      <c r="J44" s="68">
        <f>'Figure 3'!C38</f>
        <v>95.89</v>
      </c>
      <c r="K44" s="63">
        <f t="shared" si="5"/>
        <v>-95.89</v>
      </c>
      <c r="L44" s="189"/>
      <c r="M44" s="186"/>
      <c r="N44" s="12">
        <v>2020</v>
      </c>
      <c r="O44" s="181"/>
      <c r="P44" s="12" t="s">
        <v>65</v>
      </c>
      <c r="Q44" s="16"/>
      <c r="R44" s="16"/>
      <c r="S44" s="16"/>
      <c r="T44" s="16"/>
      <c r="U44" s="53">
        <f>'Figure 3'!E38</f>
        <v>86.41</v>
      </c>
      <c r="V44" s="72">
        <f t="shared" si="6"/>
        <v>0</v>
      </c>
      <c r="X44" s="41">
        <f>J44-J45</f>
        <v>3.4899999999999949</v>
      </c>
      <c r="Y44" s="41">
        <f>U44-U45</f>
        <v>3.7099999999999937</v>
      </c>
    </row>
    <row r="45" spans="1:25" ht="12" customHeight="1">
      <c r="A45" s="186"/>
      <c r="B45" s="186"/>
      <c r="C45" s="12">
        <v>2019</v>
      </c>
      <c r="D45" s="182"/>
      <c r="E45" s="12" t="s">
        <v>65</v>
      </c>
      <c r="F45" s="16"/>
      <c r="G45" s="16"/>
      <c r="H45" s="16"/>
      <c r="I45" s="16"/>
      <c r="J45" s="68">
        <v>92.4</v>
      </c>
      <c r="K45" s="63">
        <f t="shared" si="5"/>
        <v>-92.4</v>
      </c>
      <c r="L45" s="189"/>
      <c r="M45" s="186"/>
      <c r="N45" s="12">
        <v>2019</v>
      </c>
      <c r="O45" s="182"/>
      <c r="P45" s="12" t="s">
        <v>65</v>
      </c>
      <c r="Q45" s="16"/>
      <c r="R45" s="16"/>
      <c r="S45" s="16"/>
      <c r="T45" s="16"/>
      <c r="U45" s="53">
        <v>82.7</v>
      </c>
      <c r="V45" s="72">
        <f t="shared" si="6"/>
        <v>0</v>
      </c>
    </row>
    <row r="46" spans="1:25" ht="12" customHeight="1">
      <c r="A46" s="186"/>
      <c r="B46" s="186"/>
      <c r="C46" s="12"/>
      <c r="D46" s="57"/>
      <c r="E46" s="12"/>
      <c r="F46" s="16"/>
      <c r="G46" s="16"/>
      <c r="H46" s="16"/>
      <c r="I46" s="16"/>
      <c r="J46" s="68"/>
      <c r="K46" s="63">
        <f t="shared" si="0"/>
        <v>0</v>
      </c>
      <c r="L46" s="189"/>
      <c r="M46" s="186"/>
      <c r="N46" s="12"/>
      <c r="O46" s="60"/>
      <c r="P46" s="12"/>
      <c r="Q46" s="16"/>
      <c r="R46" s="16"/>
      <c r="S46" s="16"/>
      <c r="T46" s="16"/>
      <c r="U46" s="53"/>
      <c r="V46" s="72"/>
    </row>
    <row r="47" spans="1:25" ht="12" customHeight="1">
      <c r="A47" s="186"/>
      <c r="B47" s="186"/>
      <c r="C47" s="12">
        <v>2020</v>
      </c>
      <c r="D47" s="177" t="s">
        <v>17</v>
      </c>
      <c r="E47" s="12" t="s">
        <v>18</v>
      </c>
      <c r="F47" s="16">
        <f>'Figure 1'!E9</f>
        <v>0.73</v>
      </c>
      <c r="G47" s="16">
        <f>'Figure 1'!F9</f>
        <v>8.17</v>
      </c>
      <c r="H47" s="16">
        <f>'Figure 1'!G9</f>
        <v>75.08</v>
      </c>
      <c r="I47" s="16">
        <f>'Figure 1'!H9</f>
        <v>16.02</v>
      </c>
      <c r="J47" s="68">
        <f>SUM(H47:I47)</f>
        <v>91.1</v>
      </c>
      <c r="K47" s="63">
        <f t="shared" si="0"/>
        <v>-91.1</v>
      </c>
      <c r="L47" s="189"/>
      <c r="M47" s="186"/>
      <c r="N47" s="12">
        <v>2020</v>
      </c>
      <c r="O47" s="177" t="s">
        <v>17</v>
      </c>
      <c r="P47" s="12" t="s">
        <v>18</v>
      </c>
      <c r="Q47" s="16">
        <f>'Figure 2'!E9</f>
        <v>1.98</v>
      </c>
      <c r="R47" s="16">
        <f>'Figure 2'!F9</f>
        <v>26.46</v>
      </c>
      <c r="S47" s="16">
        <f>'Figure 2'!G9</f>
        <v>61.51</v>
      </c>
      <c r="T47" s="16">
        <f>'Figure 2'!H9</f>
        <v>10.050000000000001</v>
      </c>
      <c r="U47" s="53">
        <f>SUM(S47:T47)</f>
        <v>71.56</v>
      </c>
      <c r="V47" s="72">
        <f>SUM(Q47:T47)</f>
        <v>100</v>
      </c>
      <c r="X47" s="41">
        <f>J47-J48</f>
        <v>3.2939041657351567</v>
      </c>
      <c r="Y47" s="41">
        <f>U47-U48</f>
        <v>1.9186814824011407</v>
      </c>
    </row>
    <row r="48" spans="1:25" ht="12" customHeight="1">
      <c r="A48" s="186"/>
      <c r="B48" s="186"/>
      <c r="C48" s="12">
        <v>2019</v>
      </c>
      <c r="D48" s="178"/>
      <c r="E48" s="12" t="s">
        <v>18</v>
      </c>
      <c r="F48" s="16">
        <v>1.3704448915716521</v>
      </c>
      <c r="G48" s="16">
        <v>10.823459274163499</v>
      </c>
      <c r="H48" s="16">
        <v>74.348808902799504</v>
      </c>
      <c r="I48" s="16">
        <v>13.457286931465335</v>
      </c>
      <c r="J48" s="68">
        <f>SUM(H48:I48)</f>
        <v>87.806095834264838</v>
      </c>
      <c r="K48" s="63">
        <f>-J48</f>
        <v>-87.806095834264838</v>
      </c>
      <c r="L48" s="189"/>
      <c r="M48" s="186"/>
      <c r="N48" s="12">
        <v>2019</v>
      </c>
      <c r="O48" s="178"/>
      <c r="P48" s="12" t="s">
        <v>18</v>
      </c>
      <c r="Q48" s="16">
        <v>2.1952945558383514</v>
      </c>
      <c r="R48" s="16">
        <v>28.16338692656279</v>
      </c>
      <c r="S48" s="16">
        <v>60.606369110435161</v>
      </c>
      <c r="T48" s="16">
        <v>9.0349494071636975</v>
      </c>
      <c r="U48" s="53">
        <f>SUM(S48:T48)</f>
        <v>69.641318517598862</v>
      </c>
      <c r="V48" s="72">
        <f>SUM(Q48:T48)</f>
        <v>100</v>
      </c>
    </row>
    <row r="49" spans="1:25" ht="12" customHeight="1">
      <c r="A49" s="186"/>
      <c r="B49" s="186"/>
      <c r="C49" s="12">
        <v>2020</v>
      </c>
      <c r="D49" s="178"/>
      <c r="E49" s="12" t="s">
        <v>19</v>
      </c>
      <c r="F49" s="16">
        <f>'Figure 1'!E10</f>
        <v>1.35</v>
      </c>
      <c r="G49" s="16">
        <f>'Figure 1'!F10</f>
        <v>13</v>
      </c>
      <c r="H49" s="16">
        <f>'Figure 1'!G10</f>
        <v>74.989999999999995</v>
      </c>
      <c r="I49" s="16">
        <f>'Figure 1'!H10</f>
        <v>10.66</v>
      </c>
      <c r="J49" s="68">
        <f>SUM(H49:I49)</f>
        <v>85.649999999999991</v>
      </c>
      <c r="K49" s="63">
        <f t="shared" si="0"/>
        <v>-85.649999999999991</v>
      </c>
      <c r="L49" s="189"/>
      <c r="M49" s="186"/>
      <c r="N49" s="12">
        <v>2020</v>
      </c>
      <c r="O49" s="178"/>
      <c r="P49" s="12" t="s">
        <v>19</v>
      </c>
      <c r="Q49" s="16">
        <f>'Figure 2'!E10</f>
        <v>2.7</v>
      </c>
      <c r="R49" s="16">
        <f>'Figure 2'!F10</f>
        <v>25.19</v>
      </c>
      <c r="S49" s="16">
        <f>'Figure 2'!G10</f>
        <v>58.27</v>
      </c>
      <c r="T49" s="16">
        <f>'Figure 2'!H10</f>
        <v>13.83</v>
      </c>
      <c r="U49" s="53">
        <f>SUM(S49:T49)</f>
        <v>72.100000000000009</v>
      </c>
      <c r="V49" s="72">
        <f>SUM(Q49:T49)</f>
        <v>99.99</v>
      </c>
      <c r="X49" s="41">
        <f>J49-J50</f>
        <v>6.2058804094109234</v>
      </c>
      <c r="Y49" s="41">
        <f>U49-U50</f>
        <v>3.7662190713625421</v>
      </c>
    </row>
    <row r="50" spans="1:25">
      <c r="A50" s="187"/>
      <c r="B50" s="187"/>
      <c r="C50" s="12">
        <v>2019</v>
      </c>
      <c r="D50" s="179"/>
      <c r="E50" s="12" t="s">
        <v>19</v>
      </c>
      <c r="F50" s="16">
        <v>2.9612409734206162</v>
      </c>
      <c r="G50" s="16">
        <v>17.59463943599032</v>
      </c>
      <c r="H50" s="16">
        <v>70.193391046393884</v>
      </c>
      <c r="I50" s="16">
        <v>9.2507285441951783</v>
      </c>
      <c r="J50" s="68">
        <f>SUM(H50:I50)</f>
        <v>79.444119590589068</v>
      </c>
      <c r="K50" s="63">
        <f t="shared" si="0"/>
        <v>-79.444119590589068</v>
      </c>
      <c r="L50" s="190"/>
      <c r="M50" s="187"/>
      <c r="N50" s="12">
        <v>2019</v>
      </c>
      <c r="O50" s="179"/>
      <c r="P50" s="12" t="s">
        <v>19</v>
      </c>
      <c r="Q50" s="16">
        <v>3.2892313323050524</v>
      </c>
      <c r="R50" s="16">
        <v>28.376987739057483</v>
      </c>
      <c r="S50" s="16">
        <v>55.879144514660133</v>
      </c>
      <c r="T50" s="16">
        <v>12.454636413977331</v>
      </c>
      <c r="U50" s="53">
        <f>SUM(S50:T50)</f>
        <v>68.333780928637466</v>
      </c>
      <c r="V50" s="72">
        <f>SUM(Q50:T50)</f>
        <v>100</v>
      </c>
    </row>
  </sheetData>
  <sortState ref="A57:W74">
    <sortCondition ref="D2:D19"/>
  </sortState>
  <mergeCells count="15">
    <mergeCell ref="D47:D50"/>
    <mergeCell ref="O36:O45"/>
    <mergeCell ref="O47:O50"/>
    <mergeCell ref="A2:F2"/>
    <mergeCell ref="M19:M50"/>
    <mergeCell ref="O27:O34"/>
    <mergeCell ref="A19:A50"/>
    <mergeCell ref="B19:B50"/>
    <mergeCell ref="D27:D34"/>
    <mergeCell ref="L19:L50"/>
    <mergeCell ref="O19:O20"/>
    <mergeCell ref="O22:O25"/>
    <mergeCell ref="D19:D20"/>
    <mergeCell ref="D22:D25"/>
    <mergeCell ref="D36:D45"/>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3"/>
  <sheetViews>
    <sheetView topLeftCell="A7" zoomScaleNormal="100" workbookViewId="0">
      <selection activeCell="A29" sqref="A29"/>
    </sheetView>
  </sheetViews>
  <sheetFormatPr baseColWidth="10" defaultColWidth="7.75" defaultRowHeight="12"/>
  <cols>
    <col min="1" max="1" width="13.125" style="4" bestFit="1" customWidth="1"/>
    <col min="2" max="2" width="7.875" style="4" bestFit="1" customWidth="1"/>
    <col min="3" max="3" width="7.875" style="4" customWidth="1"/>
    <col min="4" max="4" width="19.5" style="4" bestFit="1" customWidth="1"/>
    <col min="5" max="5" width="26.125" style="4" bestFit="1" customWidth="1"/>
    <col min="6" max="6" width="11.875" style="4" hidden="1" customWidth="1"/>
    <col min="7" max="8" width="10.375" style="4" hidden="1" customWidth="1"/>
    <col min="9" max="9" width="9.75" style="4" hidden="1" customWidth="1"/>
    <col min="10" max="10" width="9.75" style="62" customWidth="1"/>
    <col min="11" max="11" width="10.75" style="62" customWidth="1"/>
    <col min="12" max="12" width="11.875" style="62" bestFit="1" customWidth="1"/>
    <col min="13" max="13" width="7.75" style="4"/>
    <col min="14" max="14" width="7.875" style="4" customWidth="1"/>
    <col min="15" max="16" width="7.75" style="4"/>
    <col min="17" max="20" width="7.75" style="4" hidden="1" customWidth="1"/>
    <col min="21" max="21" width="7.75" style="4"/>
    <col min="22" max="26" width="7.75" style="39"/>
    <col min="27" max="16384" width="7.75" style="4"/>
  </cols>
  <sheetData>
    <row r="1" spans="1:21">
      <c r="F1" s="38"/>
      <c r="G1" s="38"/>
      <c r="H1" s="38"/>
      <c r="I1" s="38"/>
      <c r="J1" s="73">
        <f>J60-J62</f>
        <v>5.4500000000000028</v>
      </c>
      <c r="K1" s="39"/>
      <c r="L1" s="39"/>
      <c r="M1" s="39"/>
      <c r="N1" s="39"/>
      <c r="O1" s="39"/>
      <c r="P1" s="39"/>
      <c r="Q1" s="39"/>
      <c r="R1" s="39"/>
      <c r="S1" s="39"/>
      <c r="T1" s="39"/>
      <c r="U1" s="74">
        <f>U60-U62</f>
        <v>-0.54000000000000625</v>
      </c>
    </row>
    <row r="2" spans="1:21" ht="15.75">
      <c r="A2" s="183" t="s">
        <v>104</v>
      </c>
      <c r="B2" s="184"/>
      <c r="C2" s="184"/>
      <c r="D2" s="184"/>
      <c r="E2" s="184"/>
      <c r="F2" s="184"/>
      <c r="G2" s="39"/>
      <c r="H2" s="40"/>
      <c r="I2" s="39"/>
      <c r="J2" s="41">
        <f>J61-J63</f>
        <v>8.3619762436757696</v>
      </c>
      <c r="K2" s="39"/>
      <c r="L2" s="39"/>
      <c r="M2" s="39"/>
      <c r="N2" s="39"/>
      <c r="O2" s="39"/>
      <c r="P2" s="39"/>
      <c r="Q2" s="39"/>
      <c r="R2" s="39"/>
      <c r="S2" s="39"/>
      <c r="T2" s="39"/>
      <c r="U2" s="41">
        <f>U61-U63</f>
        <v>1.3075375889613952</v>
      </c>
    </row>
    <row r="3" spans="1:21">
      <c r="E3" s="39" t="s">
        <v>35</v>
      </c>
      <c r="F3" s="39"/>
      <c r="G3" s="39"/>
      <c r="H3" s="40"/>
      <c r="I3" s="39"/>
      <c r="J3" s="39"/>
      <c r="K3" s="39"/>
      <c r="L3" s="39"/>
      <c r="M3" s="39"/>
      <c r="N3" s="39"/>
      <c r="O3" s="39"/>
      <c r="P3" s="39"/>
      <c r="Q3" s="39"/>
      <c r="R3" s="39"/>
      <c r="S3" s="39"/>
      <c r="T3" s="39"/>
      <c r="U3" s="39"/>
    </row>
    <row r="4" spans="1:21">
      <c r="E4" s="39" t="s">
        <v>11</v>
      </c>
      <c r="F4" s="39"/>
      <c r="G4" s="41"/>
      <c r="H4" s="40"/>
      <c r="I4" s="39"/>
    </row>
    <row r="5" spans="1:21">
      <c r="E5" s="39" t="s">
        <v>13</v>
      </c>
      <c r="F5" s="39"/>
      <c r="G5" s="41"/>
      <c r="H5" s="40"/>
      <c r="I5" s="39"/>
    </row>
    <row r="6" spans="1:21">
      <c r="E6" s="39" t="s">
        <v>33</v>
      </c>
      <c r="F6" s="39"/>
      <c r="G6" s="41"/>
      <c r="H6" s="40"/>
      <c r="I6" s="39"/>
    </row>
    <row r="7" spans="1:21">
      <c r="E7" s="39" t="s">
        <v>15</v>
      </c>
      <c r="F7" s="39"/>
      <c r="G7" s="39"/>
      <c r="H7" s="40"/>
      <c r="I7" s="39"/>
    </row>
    <row r="8" spans="1:21">
      <c r="E8" s="39" t="s">
        <v>16</v>
      </c>
      <c r="F8" s="39"/>
      <c r="G8" s="39"/>
      <c r="H8" s="40"/>
      <c r="I8" s="39"/>
    </row>
    <row r="9" spans="1:21">
      <c r="E9" s="39" t="s">
        <v>23</v>
      </c>
      <c r="F9" s="39"/>
      <c r="G9" s="39"/>
      <c r="H9" s="40"/>
      <c r="I9" s="39"/>
    </row>
    <row r="10" spans="1:21">
      <c r="E10" s="39" t="s">
        <v>24</v>
      </c>
      <c r="F10" s="39"/>
      <c r="G10" s="39"/>
      <c r="H10" s="40"/>
      <c r="I10" s="39"/>
    </row>
    <row r="11" spans="1:21">
      <c r="E11" s="39" t="s">
        <v>20</v>
      </c>
      <c r="F11" s="39"/>
      <c r="G11" s="39"/>
      <c r="H11" s="40"/>
      <c r="I11" s="39"/>
    </row>
    <row r="12" spans="1:21">
      <c r="E12" s="39" t="s">
        <v>35</v>
      </c>
      <c r="F12" s="39"/>
      <c r="G12" s="39"/>
      <c r="H12" s="40"/>
      <c r="I12" s="39"/>
    </row>
    <row r="13" spans="1:21">
      <c r="E13" s="39" t="s">
        <v>11</v>
      </c>
      <c r="F13" s="39"/>
      <c r="G13" s="41"/>
      <c r="H13" s="40"/>
      <c r="I13" s="39"/>
    </row>
    <row r="14" spans="1:21">
      <c r="E14" s="39" t="s">
        <v>13</v>
      </c>
      <c r="F14" s="39"/>
      <c r="G14" s="42"/>
      <c r="H14" s="40"/>
      <c r="I14" s="39"/>
    </row>
    <row r="15" spans="1:21">
      <c r="E15" s="39" t="s">
        <v>33</v>
      </c>
      <c r="F15" s="39"/>
      <c r="G15" s="41"/>
      <c r="H15" s="40"/>
      <c r="I15" s="39"/>
    </row>
    <row r="16" spans="1:21">
      <c r="E16" s="39" t="s">
        <v>15</v>
      </c>
      <c r="F16" s="39"/>
      <c r="G16" s="39"/>
      <c r="H16" s="40"/>
      <c r="I16" s="39"/>
    </row>
    <row r="17" spans="1:25">
      <c r="E17" s="39" t="s">
        <v>16</v>
      </c>
      <c r="F17" s="39"/>
      <c r="G17" s="39"/>
      <c r="H17" s="40"/>
      <c r="I17" s="39"/>
    </row>
    <row r="18" spans="1:25">
      <c r="E18" s="39" t="s">
        <v>23</v>
      </c>
      <c r="F18" s="39"/>
      <c r="G18" s="39"/>
      <c r="H18" s="40"/>
      <c r="I18" s="39"/>
    </row>
    <row r="19" spans="1:25">
      <c r="E19" s="39" t="s">
        <v>24</v>
      </c>
      <c r="F19" s="39"/>
      <c r="G19" s="39"/>
      <c r="H19" s="40"/>
      <c r="I19" s="39"/>
    </row>
    <row r="23" spans="1:25">
      <c r="A23" s="43"/>
    </row>
    <row r="26" spans="1:25">
      <c r="A26" s="86" t="s">
        <v>95</v>
      </c>
    </row>
    <row r="27" spans="1:25">
      <c r="A27" s="44" t="s">
        <v>36</v>
      </c>
    </row>
    <row r="28" spans="1:25">
      <c r="A28" s="45" t="s">
        <v>56</v>
      </c>
    </row>
    <row r="29" spans="1:25">
      <c r="A29" s="110" t="s">
        <v>126</v>
      </c>
    </row>
    <row r="30" spans="1:25" ht="12.75" thickBot="1"/>
    <row r="31" spans="1:25" ht="36.75" thickTop="1">
      <c r="A31" s="2" t="s">
        <v>0</v>
      </c>
      <c r="B31" s="2" t="s">
        <v>1</v>
      </c>
      <c r="C31" s="2" t="s">
        <v>61</v>
      </c>
      <c r="D31" s="2" t="s">
        <v>2</v>
      </c>
      <c r="E31" s="2"/>
      <c r="F31" s="3" t="s">
        <v>3</v>
      </c>
      <c r="G31" s="3" t="s">
        <v>4</v>
      </c>
      <c r="H31" s="3" t="s">
        <v>6</v>
      </c>
      <c r="I31" s="3" t="s">
        <v>5</v>
      </c>
      <c r="J31" s="66" t="s">
        <v>60</v>
      </c>
      <c r="L31" s="67" t="s">
        <v>0</v>
      </c>
      <c r="M31" s="2" t="s">
        <v>1</v>
      </c>
      <c r="N31" s="2" t="s">
        <v>61</v>
      </c>
      <c r="O31" s="2" t="s">
        <v>2</v>
      </c>
      <c r="P31" s="2"/>
      <c r="Q31" s="3" t="s">
        <v>3</v>
      </c>
      <c r="R31" s="3" t="s">
        <v>4</v>
      </c>
      <c r="S31" s="3" t="s">
        <v>6</v>
      </c>
      <c r="T31" s="3" t="s">
        <v>5</v>
      </c>
      <c r="U31" s="3" t="s">
        <v>60</v>
      </c>
      <c r="V31" s="70"/>
      <c r="X31" s="71"/>
    </row>
    <row r="32" spans="1:25" ht="17.25" customHeight="1">
      <c r="A32" s="185" t="s">
        <v>7</v>
      </c>
      <c r="B32" s="185" t="s">
        <v>8</v>
      </c>
      <c r="C32" s="12">
        <v>2020</v>
      </c>
      <c r="D32" s="191" t="s">
        <v>20</v>
      </c>
      <c r="E32" s="54" t="s">
        <v>20</v>
      </c>
      <c r="F32" s="55">
        <f>'Figure 1'!E12</f>
        <v>1.04</v>
      </c>
      <c r="G32" s="55">
        <f>'Figure 1'!F12</f>
        <v>10.63</v>
      </c>
      <c r="H32" s="55">
        <f>'Figure 1'!G12</f>
        <v>75.040000000000006</v>
      </c>
      <c r="I32" s="55">
        <f>'Figure 1'!H12</f>
        <v>13.29</v>
      </c>
      <c r="J32" s="68">
        <f>SUM(H32:I32)</f>
        <v>88.330000000000013</v>
      </c>
      <c r="K32" s="63">
        <f>-J32</f>
        <v>-88.330000000000013</v>
      </c>
      <c r="L32" s="188" t="s">
        <v>21</v>
      </c>
      <c r="M32" s="185" t="s">
        <v>8</v>
      </c>
      <c r="N32" s="12">
        <v>2020</v>
      </c>
      <c r="O32" s="191" t="s">
        <v>20</v>
      </c>
      <c r="P32" s="54" t="s">
        <v>20</v>
      </c>
      <c r="Q32" s="55">
        <f>'Figure 2'!E12</f>
        <v>2.35</v>
      </c>
      <c r="R32" s="55">
        <f>'Figure 2'!F12</f>
        <v>25.81</v>
      </c>
      <c r="S32" s="55">
        <f>'Figure 2'!G12</f>
        <v>59.85</v>
      </c>
      <c r="T32" s="55">
        <f>'Figure 2'!H12</f>
        <v>11.98</v>
      </c>
      <c r="U32" s="53">
        <f>SUM(S32:T32)</f>
        <v>71.83</v>
      </c>
      <c r="V32" s="72">
        <f>SUM(Q32:T32)</f>
        <v>99.990000000000009</v>
      </c>
      <c r="X32" s="41">
        <f>J32-J33</f>
        <v>4.8012710000000141</v>
      </c>
      <c r="Y32" s="41">
        <f>U32-U33</f>
        <v>2.8635579999999976</v>
      </c>
    </row>
    <row r="33" spans="1:25" ht="12" customHeight="1">
      <c r="A33" s="186"/>
      <c r="B33" s="186"/>
      <c r="C33" s="12">
        <v>2019</v>
      </c>
      <c r="D33" s="191"/>
      <c r="E33" s="54" t="s">
        <v>20</v>
      </c>
      <c r="F33" s="55">
        <v>2.1882260000000002</v>
      </c>
      <c r="G33" s="55">
        <v>14.283045</v>
      </c>
      <c r="H33" s="55">
        <v>72.222612999999996</v>
      </c>
      <c r="I33" s="55">
        <v>11.306115999999999</v>
      </c>
      <c r="J33" s="68">
        <f>SUM(H33:I33)</f>
        <v>83.528728999999998</v>
      </c>
      <c r="K33" s="63">
        <f t="shared" ref="K33:K63" si="0">-J33</f>
        <v>-83.528728999999998</v>
      </c>
      <c r="L33" s="189"/>
      <c r="M33" s="186"/>
      <c r="N33" s="12">
        <v>2019</v>
      </c>
      <c r="O33" s="191"/>
      <c r="P33" s="54" t="s">
        <v>20</v>
      </c>
      <c r="Q33" s="55">
        <v>2.7588809999999997</v>
      </c>
      <c r="R33" s="55">
        <v>28.274676999999997</v>
      </c>
      <c r="S33" s="55">
        <v>58.186084000000001</v>
      </c>
      <c r="T33" s="55">
        <v>10.780358</v>
      </c>
      <c r="U33" s="53">
        <f>SUM(S33:T33)</f>
        <v>68.966442000000001</v>
      </c>
      <c r="V33" s="72">
        <f>SUM(Q33:T33)</f>
        <v>100</v>
      </c>
    </row>
    <row r="34" spans="1:25" ht="12" customHeight="1">
      <c r="A34" s="186"/>
      <c r="B34" s="186"/>
      <c r="C34" s="12"/>
      <c r="D34" s="88"/>
      <c r="E34" s="54"/>
      <c r="F34" s="55"/>
      <c r="G34" s="55"/>
      <c r="H34" s="55"/>
      <c r="I34" s="55"/>
      <c r="J34" s="68"/>
      <c r="K34" s="63">
        <f t="shared" si="0"/>
        <v>0</v>
      </c>
      <c r="L34" s="189"/>
      <c r="M34" s="186"/>
      <c r="N34" s="12"/>
      <c r="O34" s="88"/>
      <c r="P34" s="54"/>
      <c r="Q34" s="55"/>
      <c r="R34" s="55"/>
      <c r="S34" s="55"/>
      <c r="T34" s="55"/>
      <c r="U34" s="53"/>
      <c r="V34" s="72"/>
    </row>
    <row r="35" spans="1:25" ht="12" customHeight="1">
      <c r="A35" s="186"/>
      <c r="B35" s="186"/>
      <c r="C35" s="12">
        <v>2020</v>
      </c>
      <c r="D35" s="180" t="s">
        <v>9</v>
      </c>
      <c r="E35" s="12" t="s">
        <v>10</v>
      </c>
      <c r="F35" s="53">
        <f>'Figure 1'!E3</f>
        <v>0.77</v>
      </c>
      <c r="G35" s="53">
        <f>'Figure 1'!F3</f>
        <v>8.7899999999999991</v>
      </c>
      <c r="H35" s="53">
        <f>'Figure 1'!G3</f>
        <v>76.349999999999994</v>
      </c>
      <c r="I35" s="53">
        <f>'Figure 1'!H3</f>
        <v>14.09</v>
      </c>
      <c r="J35" s="68">
        <f>SUM(H35:I35)</f>
        <v>90.44</v>
      </c>
      <c r="K35" s="63">
        <f t="shared" si="0"/>
        <v>-90.44</v>
      </c>
      <c r="L35" s="189"/>
      <c r="M35" s="186"/>
      <c r="N35" s="12">
        <v>2020</v>
      </c>
      <c r="O35" s="180" t="s">
        <v>9</v>
      </c>
      <c r="P35" s="12" t="s">
        <v>10</v>
      </c>
      <c r="Q35" s="53">
        <f>'Figure 2'!E3</f>
        <v>1.75</v>
      </c>
      <c r="R35" s="53">
        <f>'Figure 2'!F3</f>
        <v>23.52</v>
      </c>
      <c r="S35" s="53">
        <f>'Figure 2'!G3</f>
        <v>62.02</v>
      </c>
      <c r="T35" s="53">
        <f>'Figure 2'!H3</f>
        <v>12.7</v>
      </c>
      <c r="U35" s="53">
        <f>SUM(S35:T35)</f>
        <v>74.72</v>
      </c>
      <c r="V35" s="72">
        <f>SUM(Q35:T35)</f>
        <v>99.990000000000009</v>
      </c>
      <c r="X35" s="41">
        <f>J35-J36</f>
        <v>4.2199999999999989</v>
      </c>
      <c r="Y35" s="41">
        <f>U35-U36</f>
        <v>2.6299999999999955</v>
      </c>
    </row>
    <row r="36" spans="1:25" ht="12" customHeight="1">
      <c r="A36" s="186"/>
      <c r="B36" s="186"/>
      <c r="C36" s="12">
        <v>2019</v>
      </c>
      <c r="D36" s="181"/>
      <c r="E36" s="12" t="s">
        <v>10</v>
      </c>
      <c r="F36" s="53">
        <v>1.65</v>
      </c>
      <c r="G36" s="53">
        <v>12.13</v>
      </c>
      <c r="H36" s="53">
        <v>74.099999999999994</v>
      </c>
      <c r="I36" s="53">
        <v>12.12</v>
      </c>
      <c r="J36" s="68">
        <f>SUM(H36:I36)</f>
        <v>86.22</v>
      </c>
      <c r="K36" s="63">
        <f>-J36</f>
        <v>-86.22</v>
      </c>
      <c r="L36" s="189"/>
      <c r="M36" s="186"/>
      <c r="N36" s="12">
        <v>2019</v>
      </c>
      <c r="O36" s="181"/>
      <c r="P36" s="12" t="s">
        <v>10</v>
      </c>
      <c r="Q36" s="53">
        <v>2.2000000000000002</v>
      </c>
      <c r="R36" s="53">
        <v>25.72</v>
      </c>
      <c r="S36" s="53">
        <v>60.55</v>
      </c>
      <c r="T36" s="53">
        <v>11.54</v>
      </c>
      <c r="U36" s="53">
        <f>SUM(S36:T36)</f>
        <v>72.09</v>
      </c>
      <c r="V36" s="72">
        <f>SUM(Q36:T36)</f>
        <v>100.00999999999999</v>
      </c>
    </row>
    <row r="37" spans="1:25" ht="12" customHeight="1">
      <c r="A37" s="186"/>
      <c r="B37" s="186"/>
      <c r="C37" s="12">
        <v>2020</v>
      </c>
      <c r="D37" s="181"/>
      <c r="E37" s="12" t="s">
        <v>11</v>
      </c>
      <c r="F37" s="53">
        <f>'Figure 1'!E4</f>
        <v>5.28</v>
      </c>
      <c r="G37" s="53">
        <f>'Figure 1'!F4</f>
        <v>39.29</v>
      </c>
      <c r="H37" s="53">
        <f>'Figure 1'!G4</f>
        <v>54.63</v>
      </c>
      <c r="I37" s="53">
        <f>'Figure 1'!H4</f>
        <v>0.8</v>
      </c>
      <c r="J37" s="68">
        <f>SUM(H37:I37)</f>
        <v>55.43</v>
      </c>
      <c r="K37" s="63">
        <f t="shared" si="0"/>
        <v>-55.43</v>
      </c>
      <c r="L37" s="189"/>
      <c r="M37" s="186"/>
      <c r="N37" s="12">
        <v>2020</v>
      </c>
      <c r="O37" s="181"/>
      <c r="P37" s="12" t="s">
        <v>11</v>
      </c>
      <c r="Q37" s="53">
        <f>'Figure 2'!E4</f>
        <v>11.58</v>
      </c>
      <c r="R37" s="53">
        <f>'Figure 2'!F4</f>
        <v>61.48</v>
      </c>
      <c r="S37" s="53">
        <f>'Figure 2'!G4</f>
        <v>26.13</v>
      </c>
      <c r="T37" s="53">
        <f>'Figure 2'!H4</f>
        <v>0.81</v>
      </c>
      <c r="U37" s="53">
        <f>SUM(S37:T37)</f>
        <v>26.939999999999998</v>
      </c>
      <c r="V37" s="72">
        <f>SUM(Q37:T37)</f>
        <v>100</v>
      </c>
      <c r="X37" s="41">
        <f>J37-J38</f>
        <v>6.3999999999999986</v>
      </c>
      <c r="Y37" s="41">
        <f>U37-U38</f>
        <v>-1.870000000000001</v>
      </c>
    </row>
    <row r="38" spans="1:25" ht="12" customHeight="1">
      <c r="A38" s="186"/>
      <c r="B38" s="186"/>
      <c r="C38" s="12">
        <v>2019</v>
      </c>
      <c r="D38" s="182"/>
      <c r="E38" s="12" t="s">
        <v>11</v>
      </c>
      <c r="F38" s="53">
        <v>9.06</v>
      </c>
      <c r="G38" s="53">
        <v>41.92</v>
      </c>
      <c r="H38" s="53">
        <v>48.14</v>
      </c>
      <c r="I38" s="53">
        <v>0.89</v>
      </c>
      <c r="J38" s="68">
        <f>SUM(H38:I38)</f>
        <v>49.03</v>
      </c>
      <c r="K38" s="63">
        <f t="shared" si="0"/>
        <v>-49.03</v>
      </c>
      <c r="L38" s="189"/>
      <c r="M38" s="186"/>
      <c r="N38" s="12">
        <v>2019</v>
      </c>
      <c r="O38" s="182"/>
      <c r="P38" s="12" t="s">
        <v>11</v>
      </c>
      <c r="Q38" s="53">
        <v>9.99</v>
      </c>
      <c r="R38" s="53">
        <v>61.2</v>
      </c>
      <c r="S38" s="53">
        <v>27.77</v>
      </c>
      <c r="T38" s="53">
        <v>1.04</v>
      </c>
      <c r="U38" s="53">
        <f>SUM(S38:T38)</f>
        <v>28.81</v>
      </c>
      <c r="V38" s="72">
        <f>SUM(Q38:T38)</f>
        <v>100</v>
      </c>
    </row>
    <row r="39" spans="1:25" ht="12" customHeight="1">
      <c r="A39" s="186"/>
      <c r="B39" s="186"/>
      <c r="C39" s="12"/>
      <c r="D39" s="60"/>
      <c r="E39" s="12"/>
      <c r="F39" s="53"/>
      <c r="G39" s="53"/>
      <c r="H39" s="53"/>
      <c r="I39" s="53"/>
      <c r="J39" s="68"/>
      <c r="K39" s="63">
        <f t="shared" si="0"/>
        <v>0</v>
      </c>
      <c r="L39" s="189"/>
      <c r="M39" s="186"/>
      <c r="N39" s="12"/>
      <c r="O39" s="60"/>
      <c r="P39" s="12"/>
      <c r="Q39" s="53"/>
      <c r="R39" s="53"/>
      <c r="S39" s="53"/>
      <c r="T39" s="53"/>
      <c r="U39" s="53"/>
      <c r="V39" s="72"/>
    </row>
    <row r="40" spans="1:25" ht="12" customHeight="1">
      <c r="A40" s="186"/>
      <c r="B40" s="186"/>
      <c r="C40" s="12">
        <v>2020</v>
      </c>
      <c r="D40" s="180" t="s">
        <v>12</v>
      </c>
      <c r="E40" s="12" t="s">
        <v>13</v>
      </c>
      <c r="F40" s="16">
        <f>'Figure 1'!E5</f>
        <v>0.28000000000000003</v>
      </c>
      <c r="G40" s="16">
        <f>'Figure 1'!F5</f>
        <v>4.75</v>
      </c>
      <c r="H40" s="16">
        <f>'Figure 1'!G5</f>
        <v>74.92</v>
      </c>
      <c r="I40" s="16">
        <f>'Figure 1'!H5</f>
        <v>20.05</v>
      </c>
      <c r="J40" s="68">
        <f t="shared" ref="J40:J47" si="1">SUM(H40:I40)</f>
        <v>94.97</v>
      </c>
      <c r="K40" s="63">
        <f t="shared" si="0"/>
        <v>-94.97</v>
      </c>
      <c r="L40" s="189"/>
      <c r="M40" s="186"/>
      <c r="N40" s="12">
        <v>2020</v>
      </c>
      <c r="O40" s="180" t="s">
        <v>12</v>
      </c>
      <c r="P40" s="12" t="s">
        <v>13</v>
      </c>
      <c r="Q40" s="16">
        <f>'Figure 2'!E5</f>
        <v>0.75</v>
      </c>
      <c r="R40" s="16">
        <f>'Figure 2'!F5</f>
        <v>15.45</v>
      </c>
      <c r="S40" s="16">
        <f>'Figure 2'!G5</f>
        <v>65.790000000000006</v>
      </c>
      <c r="T40" s="16">
        <f>'Figure 2'!H5</f>
        <v>18.02</v>
      </c>
      <c r="U40" s="53">
        <f t="shared" ref="U40:U47" si="2">SUM(S40:T40)</f>
        <v>83.81</v>
      </c>
      <c r="V40" s="72">
        <f t="shared" ref="V40:V47" si="3">SUM(Q40:T40)</f>
        <v>100.01</v>
      </c>
      <c r="X40" s="41">
        <f>J40-J41</f>
        <v>3.9438335344066218</v>
      </c>
      <c r="Y40" s="41">
        <f>U40-U41</f>
        <v>4.3857034416173803</v>
      </c>
    </row>
    <row r="41" spans="1:25" ht="12" customHeight="1">
      <c r="A41" s="186"/>
      <c r="B41" s="186"/>
      <c r="C41" s="12">
        <v>2019</v>
      </c>
      <c r="D41" s="181"/>
      <c r="E41" s="12" t="s">
        <v>13</v>
      </c>
      <c r="F41" s="16">
        <v>0.93224888447618004</v>
      </c>
      <c r="G41" s="16">
        <v>8.0415846499304422</v>
      </c>
      <c r="H41" s="16">
        <v>74.504291808331942</v>
      </c>
      <c r="I41" s="16">
        <v>16.521874657261439</v>
      </c>
      <c r="J41" s="68">
        <f t="shared" si="1"/>
        <v>91.026166465593377</v>
      </c>
      <c r="K41" s="63">
        <f>-J41</f>
        <v>-91.026166465593377</v>
      </c>
      <c r="L41" s="189"/>
      <c r="M41" s="186"/>
      <c r="N41" s="12">
        <v>2019</v>
      </c>
      <c r="O41" s="181"/>
      <c r="P41" s="12" t="s">
        <v>13</v>
      </c>
      <c r="Q41" s="16">
        <v>1.3655468257684815</v>
      </c>
      <c r="R41" s="16">
        <v>19.210156615848899</v>
      </c>
      <c r="S41" s="16">
        <v>63.943666857450097</v>
      </c>
      <c r="T41" s="16">
        <v>15.480629700932527</v>
      </c>
      <c r="U41" s="53">
        <f>SUM(S41:T41)</f>
        <v>79.424296558382622</v>
      </c>
      <c r="V41" s="72">
        <f>SUM(Q41:T41)</f>
        <v>100</v>
      </c>
    </row>
    <row r="42" spans="1:25" ht="12" customHeight="1">
      <c r="A42" s="186"/>
      <c r="B42" s="186"/>
      <c r="C42" s="12">
        <v>2020</v>
      </c>
      <c r="D42" s="181"/>
      <c r="E42" s="12" t="s">
        <v>14</v>
      </c>
      <c r="F42" s="16">
        <f>'Figure 1'!E6</f>
        <v>0.69</v>
      </c>
      <c r="G42" s="16">
        <f>'Figure 1'!F6</f>
        <v>9.6</v>
      </c>
      <c r="H42" s="16">
        <f>'Figure 1'!G6</f>
        <v>76.569999999999993</v>
      </c>
      <c r="I42" s="16">
        <f>'Figure 1'!H6</f>
        <v>13.14</v>
      </c>
      <c r="J42" s="68">
        <f t="shared" si="1"/>
        <v>89.71</v>
      </c>
      <c r="K42" s="63">
        <f t="shared" si="0"/>
        <v>-89.71</v>
      </c>
      <c r="L42" s="189"/>
      <c r="M42" s="186"/>
      <c r="N42" s="12">
        <v>2020</v>
      </c>
      <c r="O42" s="181"/>
      <c r="P42" s="12" t="s">
        <v>14</v>
      </c>
      <c r="Q42" s="16">
        <f>'Figure 2'!E6</f>
        <v>1.71</v>
      </c>
      <c r="R42" s="16">
        <f>'Figure 2'!F6</f>
        <v>24.47</v>
      </c>
      <c r="S42" s="16">
        <f>'Figure 2'!G6</f>
        <v>61.71</v>
      </c>
      <c r="T42" s="16">
        <f>'Figure 2'!H6</f>
        <v>12.1</v>
      </c>
      <c r="U42" s="53">
        <f t="shared" si="2"/>
        <v>73.81</v>
      </c>
      <c r="V42" s="72">
        <f t="shared" si="3"/>
        <v>99.99</v>
      </c>
      <c r="X42" s="41">
        <f>J42-J43</f>
        <v>5.084148343140285</v>
      </c>
      <c r="Y42" s="41">
        <f>U42-U43</f>
        <v>2.9997029672303768</v>
      </c>
    </row>
    <row r="43" spans="1:25" ht="12" customHeight="1">
      <c r="A43" s="186"/>
      <c r="B43" s="186"/>
      <c r="C43" s="12">
        <v>2019</v>
      </c>
      <c r="D43" s="181"/>
      <c r="E43" s="12" t="s">
        <v>14</v>
      </c>
      <c r="F43" s="16">
        <v>1.7588649736760607</v>
      </c>
      <c r="G43" s="16">
        <v>13.61528336946423</v>
      </c>
      <c r="H43" s="16">
        <v>73.351463301331677</v>
      </c>
      <c r="I43" s="16">
        <v>11.274388355528027</v>
      </c>
      <c r="J43" s="68">
        <f t="shared" si="1"/>
        <v>84.625851656859709</v>
      </c>
      <c r="K43" s="63">
        <f>-J43</f>
        <v>-84.625851656859709</v>
      </c>
      <c r="L43" s="189"/>
      <c r="M43" s="186"/>
      <c r="N43" s="12">
        <v>2019</v>
      </c>
      <c r="O43" s="181"/>
      <c r="P43" s="12" t="s">
        <v>14</v>
      </c>
      <c r="Q43" s="16">
        <v>2.1863191476181627</v>
      </c>
      <c r="R43" s="16">
        <v>27.003383819612218</v>
      </c>
      <c r="S43" s="16">
        <v>59.838048999566375</v>
      </c>
      <c r="T43" s="16">
        <v>10.972248033203247</v>
      </c>
      <c r="U43" s="53">
        <f>SUM(S43:T43)</f>
        <v>70.810297032769626</v>
      </c>
      <c r="V43" s="72">
        <f>SUM(Q43:T43)</f>
        <v>100</v>
      </c>
    </row>
    <row r="44" spans="1:25">
      <c r="A44" s="186"/>
      <c r="B44" s="186"/>
      <c r="C44" s="12">
        <v>2020</v>
      </c>
      <c r="D44" s="181"/>
      <c r="E44" s="12" t="s">
        <v>15</v>
      </c>
      <c r="F44" s="16">
        <f>'Figure 1'!E7</f>
        <v>2.6</v>
      </c>
      <c r="G44" s="16">
        <f>'Figure 1'!F7</f>
        <v>19.190000000000001</v>
      </c>
      <c r="H44" s="16">
        <f>'Figure 1'!G7</f>
        <v>71.900000000000006</v>
      </c>
      <c r="I44" s="16">
        <f>'Figure 1'!H7</f>
        <v>6.3</v>
      </c>
      <c r="J44" s="68">
        <f t="shared" si="1"/>
        <v>78.2</v>
      </c>
      <c r="K44" s="63">
        <f t="shared" si="0"/>
        <v>-78.2</v>
      </c>
      <c r="L44" s="189"/>
      <c r="M44" s="186"/>
      <c r="N44" s="12">
        <v>2020</v>
      </c>
      <c r="O44" s="181"/>
      <c r="P44" s="12" t="s">
        <v>15</v>
      </c>
      <c r="Q44" s="16">
        <f>'Figure 2'!E7</f>
        <v>5.27</v>
      </c>
      <c r="R44" s="16">
        <f>'Figure 2'!F7</f>
        <v>40.79</v>
      </c>
      <c r="S44" s="16">
        <f>'Figure 2'!G7</f>
        <v>49.17</v>
      </c>
      <c r="T44" s="16">
        <f>'Figure 2'!H7</f>
        <v>4.76</v>
      </c>
      <c r="U44" s="53">
        <f t="shared" si="2"/>
        <v>53.93</v>
      </c>
      <c r="V44" s="72">
        <f t="shared" si="3"/>
        <v>99.990000000000009</v>
      </c>
      <c r="X44" s="41">
        <f>J44-J45</f>
        <v>5.3060279990238115</v>
      </c>
      <c r="Y44" s="41">
        <f>U44-U45</f>
        <v>1.3397174438994028</v>
      </c>
    </row>
    <row r="45" spans="1:25" ht="12" customHeight="1">
      <c r="A45" s="186"/>
      <c r="B45" s="186"/>
      <c r="C45" s="12">
        <v>2019</v>
      </c>
      <c r="D45" s="181"/>
      <c r="E45" s="12" t="s">
        <v>15</v>
      </c>
      <c r="F45" s="16">
        <v>4.4061855212655026</v>
      </c>
      <c r="G45" s="16">
        <v>22.699842477758303</v>
      </c>
      <c r="H45" s="16">
        <v>67.31413484791338</v>
      </c>
      <c r="I45" s="16">
        <v>5.579837153062809</v>
      </c>
      <c r="J45" s="68">
        <f t="shared" si="1"/>
        <v>72.893972000976191</v>
      </c>
      <c r="K45" s="63">
        <f>-J45</f>
        <v>-72.893972000976191</v>
      </c>
      <c r="L45" s="189"/>
      <c r="M45" s="186"/>
      <c r="N45" s="12">
        <v>2019</v>
      </c>
      <c r="O45" s="181"/>
      <c r="P45" s="12" t="s">
        <v>15</v>
      </c>
      <c r="Q45" s="16">
        <v>5.3880984618116443</v>
      </c>
      <c r="R45" s="16">
        <v>42.021618982087766</v>
      </c>
      <c r="S45" s="16">
        <v>47.80480767096531</v>
      </c>
      <c r="T45" s="16">
        <v>4.7854748851352849</v>
      </c>
      <c r="U45" s="53">
        <f>SUM(S45:T45)</f>
        <v>52.590282556100597</v>
      </c>
      <c r="V45" s="72">
        <f>SUM(Q45:T45)</f>
        <v>100.00000000000001</v>
      </c>
    </row>
    <row r="46" spans="1:25">
      <c r="A46" s="186"/>
      <c r="B46" s="186"/>
      <c r="C46" s="12">
        <v>2020</v>
      </c>
      <c r="D46" s="181"/>
      <c r="E46" s="12" t="s">
        <v>16</v>
      </c>
      <c r="F46" s="16">
        <f>'Figure 1'!E8</f>
        <v>4.82</v>
      </c>
      <c r="G46" s="16">
        <f>'Figure 1'!F8</f>
        <v>27.59</v>
      </c>
      <c r="H46" s="16">
        <f>'Figure 1'!G8</f>
        <v>64.180000000000007</v>
      </c>
      <c r="I46" s="16">
        <f>'Figure 1'!H8</f>
        <v>3.41</v>
      </c>
      <c r="J46" s="68">
        <f t="shared" si="1"/>
        <v>67.59</v>
      </c>
      <c r="K46" s="63">
        <f t="shared" si="0"/>
        <v>-67.59</v>
      </c>
      <c r="L46" s="189"/>
      <c r="M46" s="186"/>
      <c r="N46" s="12">
        <v>2020</v>
      </c>
      <c r="O46" s="181"/>
      <c r="P46" s="12" t="s">
        <v>16</v>
      </c>
      <c r="Q46" s="16">
        <f>'Figure 2'!E8</f>
        <v>9.84</v>
      </c>
      <c r="R46" s="16">
        <f>'Figure 2'!F8</f>
        <v>50.59</v>
      </c>
      <c r="S46" s="16">
        <f>'Figure 2'!G8</f>
        <v>37.47</v>
      </c>
      <c r="T46" s="16">
        <f>'Figure 2'!H8</f>
        <v>2.11</v>
      </c>
      <c r="U46" s="53">
        <f t="shared" si="2"/>
        <v>39.58</v>
      </c>
      <c r="V46" s="72">
        <f t="shared" si="3"/>
        <v>100.01</v>
      </c>
      <c r="X46" s="41">
        <f>J46-J47</f>
        <v>4.6221673882982373</v>
      </c>
      <c r="Y46" s="41">
        <f>U46-U47</f>
        <v>-0.24230683801364705</v>
      </c>
    </row>
    <row r="47" spans="1:25" ht="12" customHeight="1">
      <c r="A47" s="186"/>
      <c r="B47" s="186"/>
      <c r="C47" s="12">
        <v>2019</v>
      </c>
      <c r="D47" s="182"/>
      <c r="E47" s="12" t="s">
        <v>16</v>
      </c>
      <c r="F47" s="16">
        <v>7.6168023031759349</v>
      </c>
      <c r="G47" s="16">
        <v>29.4153650851223</v>
      </c>
      <c r="H47" s="16">
        <v>60.075261260852812</v>
      </c>
      <c r="I47" s="16">
        <v>2.8925713508489559</v>
      </c>
      <c r="J47" s="68">
        <f t="shared" si="1"/>
        <v>62.967832611701766</v>
      </c>
      <c r="K47" s="63">
        <f t="shared" si="0"/>
        <v>-62.967832611701766</v>
      </c>
      <c r="L47" s="189"/>
      <c r="M47" s="186"/>
      <c r="N47" s="12">
        <v>2019</v>
      </c>
      <c r="O47" s="182"/>
      <c r="P47" s="12" t="s">
        <v>16</v>
      </c>
      <c r="Q47" s="16">
        <v>9.5555404455928024</v>
      </c>
      <c r="R47" s="16">
        <v>50.622152716393558</v>
      </c>
      <c r="S47" s="16">
        <v>37.476485120464176</v>
      </c>
      <c r="T47" s="16">
        <v>2.3458217175494664</v>
      </c>
      <c r="U47" s="53">
        <f t="shared" si="2"/>
        <v>39.822306838013645</v>
      </c>
      <c r="V47" s="72">
        <f t="shared" si="3"/>
        <v>100.00000000000001</v>
      </c>
    </row>
    <row r="48" spans="1:25" ht="12" customHeight="1">
      <c r="A48" s="186"/>
      <c r="B48" s="186"/>
      <c r="C48" s="12"/>
      <c r="D48" s="87"/>
      <c r="E48" s="12"/>
      <c r="F48" s="16"/>
      <c r="G48" s="16"/>
      <c r="H48" s="16"/>
      <c r="I48" s="16"/>
      <c r="J48" s="68"/>
      <c r="K48" s="63"/>
      <c r="L48" s="189"/>
      <c r="M48" s="186"/>
      <c r="N48" s="12"/>
      <c r="O48" s="87"/>
      <c r="P48" s="12"/>
      <c r="Q48" s="16"/>
      <c r="R48" s="16"/>
      <c r="S48" s="16"/>
      <c r="T48" s="16"/>
      <c r="U48" s="53"/>
      <c r="V48" s="72"/>
    </row>
    <row r="49" spans="1:25" ht="12" customHeight="1">
      <c r="A49" s="186"/>
      <c r="B49" s="186"/>
      <c r="C49" s="12">
        <v>2020</v>
      </c>
      <c r="D49" s="180" t="s">
        <v>88</v>
      </c>
      <c r="E49" s="12" t="s">
        <v>62</v>
      </c>
      <c r="F49" s="16"/>
      <c r="G49" s="16"/>
      <c r="H49" s="16"/>
      <c r="I49" s="16"/>
      <c r="J49" s="68">
        <f>'Figure 3'!C34</f>
        <v>75.150000000000006</v>
      </c>
      <c r="K49" s="63">
        <f t="shared" ref="K49:K58" si="4">-J49</f>
        <v>-75.150000000000006</v>
      </c>
      <c r="L49" s="189"/>
      <c r="M49" s="186"/>
      <c r="N49" s="12">
        <v>2020</v>
      </c>
      <c r="O49" s="180" t="s">
        <v>88</v>
      </c>
      <c r="P49" s="12" t="s">
        <v>62</v>
      </c>
      <c r="Q49" s="16"/>
      <c r="R49" s="16"/>
      <c r="S49" s="16"/>
      <c r="T49" s="16"/>
      <c r="U49" s="53">
        <f>'Figure 3'!E34</f>
        <v>49.87</v>
      </c>
      <c r="V49" s="72">
        <f t="shared" ref="V49:V58" si="5">SUM(Q49:T49)</f>
        <v>0</v>
      </c>
      <c r="X49" s="41">
        <f>J49-J50</f>
        <v>5.1500000000000057</v>
      </c>
      <c r="Y49" s="41">
        <f>U49-U50</f>
        <v>0.6699999999999946</v>
      </c>
    </row>
    <row r="50" spans="1:25" ht="12" customHeight="1">
      <c r="A50" s="186"/>
      <c r="B50" s="186"/>
      <c r="C50" s="12">
        <v>2019</v>
      </c>
      <c r="D50" s="181"/>
      <c r="E50" s="12" t="s">
        <v>62</v>
      </c>
      <c r="F50" s="16"/>
      <c r="G50" s="16"/>
      <c r="H50" s="16"/>
      <c r="I50" s="16"/>
      <c r="J50" s="68">
        <v>70</v>
      </c>
      <c r="K50" s="63">
        <f>-J50</f>
        <v>-70</v>
      </c>
      <c r="L50" s="189"/>
      <c r="M50" s="186"/>
      <c r="N50" s="12">
        <v>2019</v>
      </c>
      <c r="O50" s="181"/>
      <c r="P50" s="12" t="s">
        <v>62</v>
      </c>
      <c r="Q50" s="16"/>
      <c r="R50" s="16"/>
      <c r="S50" s="16"/>
      <c r="T50" s="16"/>
      <c r="U50" s="53">
        <v>49.2</v>
      </c>
      <c r="V50" s="72"/>
    </row>
    <row r="51" spans="1:25" ht="12" customHeight="1">
      <c r="A51" s="186"/>
      <c r="B51" s="186"/>
      <c r="C51" s="12">
        <v>2020</v>
      </c>
      <c r="D51" s="181"/>
      <c r="E51" s="12" t="s">
        <v>63</v>
      </c>
      <c r="F51" s="16"/>
      <c r="G51" s="16"/>
      <c r="H51" s="16"/>
      <c r="I51" s="16"/>
      <c r="J51" s="68">
        <f>'Figure 3'!C35</f>
        <v>86.12</v>
      </c>
      <c r="K51" s="63">
        <f t="shared" si="4"/>
        <v>-86.12</v>
      </c>
      <c r="L51" s="189"/>
      <c r="M51" s="186"/>
      <c r="N51" s="12">
        <v>2020</v>
      </c>
      <c r="O51" s="181"/>
      <c r="P51" s="12" t="s">
        <v>63</v>
      </c>
      <c r="Q51" s="16"/>
      <c r="R51" s="16"/>
      <c r="S51" s="16"/>
      <c r="T51" s="16"/>
      <c r="U51" s="53">
        <f>'Figure 3'!E35</f>
        <v>66.489999999999995</v>
      </c>
      <c r="V51" s="72">
        <f t="shared" si="5"/>
        <v>0</v>
      </c>
      <c r="X51" s="41">
        <f>J51-J52</f>
        <v>5.519999999999996</v>
      </c>
      <c r="Y51" s="41">
        <f>U51-U52</f>
        <v>2.789999999999992</v>
      </c>
    </row>
    <row r="52" spans="1:25" ht="12" customHeight="1">
      <c r="A52" s="186"/>
      <c r="B52" s="186"/>
      <c r="C52" s="12">
        <v>2019</v>
      </c>
      <c r="D52" s="181"/>
      <c r="E52" s="12" t="s">
        <v>63</v>
      </c>
      <c r="F52" s="16"/>
      <c r="G52" s="16"/>
      <c r="H52" s="16"/>
      <c r="I52" s="16"/>
      <c r="J52" s="68">
        <v>80.600000000000009</v>
      </c>
      <c r="K52" s="63">
        <f>-J52</f>
        <v>-80.600000000000009</v>
      </c>
      <c r="L52" s="189"/>
      <c r="M52" s="186"/>
      <c r="N52" s="12">
        <v>2019</v>
      </c>
      <c r="O52" s="181"/>
      <c r="P52" s="12" t="s">
        <v>63</v>
      </c>
      <c r="Q52" s="16"/>
      <c r="R52" s="16"/>
      <c r="S52" s="16"/>
      <c r="T52" s="16"/>
      <c r="U52" s="53">
        <v>63.7</v>
      </c>
      <c r="V52" s="72"/>
    </row>
    <row r="53" spans="1:25">
      <c r="A53" s="186"/>
      <c r="B53" s="186"/>
      <c r="C53" s="12">
        <v>2020</v>
      </c>
      <c r="D53" s="181"/>
      <c r="E53" s="12" t="s">
        <v>64</v>
      </c>
      <c r="F53" s="16"/>
      <c r="G53" s="16"/>
      <c r="H53" s="16"/>
      <c r="I53" s="16"/>
      <c r="J53" s="68">
        <f>'Figure 3'!C36</f>
        <v>89.72</v>
      </c>
      <c r="K53" s="63">
        <f t="shared" si="4"/>
        <v>-89.72</v>
      </c>
      <c r="L53" s="189"/>
      <c r="M53" s="186"/>
      <c r="N53" s="12">
        <v>2020</v>
      </c>
      <c r="O53" s="181"/>
      <c r="P53" s="12" t="s">
        <v>64</v>
      </c>
      <c r="Q53" s="16"/>
      <c r="R53" s="16"/>
      <c r="S53" s="16"/>
      <c r="T53" s="16"/>
      <c r="U53" s="53">
        <f>'Figure 3'!E36</f>
        <v>73.240000000000009</v>
      </c>
      <c r="V53" s="72">
        <f t="shared" si="5"/>
        <v>0</v>
      </c>
      <c r="X53" s="41">
        <f>J53-J54</f>
        <v>5.4200000000000017</v>
      </c>
      <c r="Y53" s="41">
        <f>U53-U54</f>
        <v>3.2400000000000091</v>
      </c>
    </row>
    <row r="54" spans="1:25" ht="12" customHeight="1">
      <c r="A54" s="186"/>
      <c r="B54" s="186"/>
      <c r="C54" s="12">
        <v>2019</v>
      </c>
      <c r="D54" s="181"/>
      <c r="E54" s="12" t="s">
        <v>64</v>
      </c>
      <c r="F54" s="16"/>
      <c r="G54" s="16"/>
      <c r="H54" s="16"/>
      <c r="I54" s="16"/>
      <c r="J54" s="68">
        <v>84.3</v>
      </c>
      <c r="K54" s="63">
        <f>-J54</f>
        <v>-84.3</v>
      </c>
      <c r="L54" s="189"/>
      <c r="M54" s="186"/>
      <c r="N54" s="12">
        <v>2019</v>
      </c>
      <c r="O54" s="181"/>
      <c r="P54" s="12" t="s">
        <v>64</v>
      </c>
      <c r="Q54" s="16"/>
      <c r="R54" s="16"/>
      <c r="S54" s="16"/>
      <c r="T54" s="16"/>
      <c r="U54" s="53">
        <v>70</v>
      </c>
      <c r="V54" s="72">
        <f>SUM(Q54:T54)</f>
        <v>0</v>
      </c>
    </row>
    <row r="55" spans="1:25">
      <c r="A55" s="186"/>
      <c r="B55" s="186"/>
      <c r="C55" s="12">
        <v>2020</v>
      </c>
      <c r="D55" s="181"/>
      <c r="E55" s="12" t="s">
        <v>66</v>
      </c>
      <c r="F55" s="16"/>
      <c r="G55" s="16"/>
      <c r="H55" s="16"/>
      <c r="I55" s="16"/>
      <c r="J55" s="68">
        <f>'Figure 3'!C37</f>
        <v>92.4</v>
      </c>
      <c r="K55" s="63">
        <f t="shared" si="4"/>
        <v>-92.4</v>
      </c>
      <c r="L55" s="189"/>
      <c r="M55" s="186"/>
      <c r="N55" s="12">
        <v>2020</v>
      </c>
      <c r="O55" s="181"/>
      <c r="P55" s="12" t="s">
        <v>66</v>
      </c>
      <c r="Q55" s="16"/>
      <c r="R55" s="16"/>
      <c r="S55" s="16"/>
      <c r="T55" s="16"/>
      <c r="U55" s="53">
        <f>'Figure 3'!E37</f>
        <v>78.400000000000006</v>
      </c>
      <c r="V55" s="72">
        <f t="shared" si="5"/>
        <v>0</v>
      </c>
      <c r="X55" s="41">
        <f>J55-J56</f>
        <v>4.7000000000000028</v>
      </c>
      <c r="Y55" s="41">
        <f>U55-U56</f>
        <v>3.6000000000000085</v>
      </c>
    </row>
    <row r="56" spans="1:25" ht="12" customHeight="1">
      <c r="A56" s="186"/>
      <c r="B56" s="186"/>
      <c r="C56" s="12">
        <v>2019</v>
      </c>
      <c r="D56" s="181"/>
      <c r="E56" s="12" t="s">
        <v>66</v>
      </c>
      <c r="F56" s="16"/>
      <c r="G56" s="16"/>
      <c r="H56" s="16"/>
      <c r="I56" s="16"/>
      <c r="J56" s="68">
        <v>87.7</v>
      </c>
      <c r="K56" s="63">
        <f>-J56</f>
        <v>-87.7</v>
      </c>
      <c r="L56" s="189"/>
      <c r="M56" s="186"/>
      <c r="N56" s="12">
        <v>2019</v>
      </c>
      <c r="O56" s="181"/>
      <c r="P56" s="12" t="s">
        <v>66</v>
      </c>
      <c r="Q56" s="16"/>
      <c r="R56" s="16"/>
      <c r="S56" s="16"/>
      <c r="T56" s="16"/>
      <c r="U56" s="53">
        <v>74.8</v>
      </c>
      <c r="V56" s="72">
        <f>SUM(Q56:T56)</f>
        <v>0</v>
      </c>
    </row>
    <row r="57" spans="1:25" ht="12" customHeight="1">
      <c r="A57" s="186"/>
      <c r="B57" s="186"/>
      <c r="C57" s="12">
        <v>2020</v>
      </c>
      <c r="D57" s="181"/>
      <c r="E57" s="12" t="s">
        <v>65</v>
      </c>
      <c r="F57" s="16"/>
      <c r="G57" s="16"/>
      <c r="H57" s="16"/>
      <c r="I57" s="16"/>
      <c r="J57" s="68">
        <f>'Figure 3'!C38</f>
        <v>95.89</v>
      </c>
      <c r="K57" s="63">
        <f t="shared" si="4"/>
        <v>-95.89</v>
      </c>
      <c r="L57" s="189"/>
      <c r="M57" s="186"/>
      <c r="N57" s="12">
        <v>2020</v>
      </c>
      <c r="O57" s="181"/>
      <c r="P57" s="12" t="s">
        <v>65</v>
      </c>
      <c r="Q57" s="16"/>
      <c r="R57" s="16"/>
      <c r="S57" s="16"/>
      <c r="T57" s="16"/>
      <c r="U57" s="53">
        <f>'Figure 3'!E38</f>
        <v>86.41</v>
      </c>
      <c r="V57" s="72">
        <f t="shared" si="5"/>
        <v>0</v>
      </c>
      <c r="X57" s="41">
        <f>J57-J58</f>
        <v>3.4899999999999949</v>
      </c>
      <c r="Y57" s="41">
        <f>U57-U58</f>
        <v>3.7099999999999937</v>
      </c>
    </row>
    <row r="58" spans="1:25" ht="12" customHeight="1">
      <c r="A58" s="186"/>
      <c r="B58" s="186"/>
      <c r="C58" s="12">
        <v>2019</v>
      </c>
      <c r="D58" s="182"/>
      <c r="E58" s="12" t="s">
        <v>65</v>
      </c>
      <c r="F58" s="16"/>
      <c r="G58" s="16"/>
      <c r="H58" s="16"/>
      <c r="I58" s="16"/>
      <c r="J58" s="68">
        <v>92.4</v>
      </c>
      <c r="K58" s="63">
        <f t="shared" si="4"/>
        <v>-92.4</v>
      </c>
      <c r="L58" s="189"/>
      <c r="M58" s="186"/>
      <c r="N58" s="12">
        <v>2019</v>
      </c>
      <c r="O58" s="182"/>
      <c r="P58" s="12" t="s">
        <v>65</v>
      </c>
      <c r="Q58" s="16"/>
      <c r="R58" s="16"/>
      <c r="S58" s="16"/>
      <c r="T58" s="16"/>
      <c r="U58" s="53">
        <v>82.7</v>
      </c>
      <c r="V58" s="72">
        <f t="shared" si="5"/>
        <v>0</v>
      </c>
    </row>
    <row r="59" spans="1:25" ht="12" customHeight="1">
      <c r="A59" s="186"/>
      <c r="B59" s="186"/>
      <c r="C59" s="12"/>
      <c r="D59" s="60"/>
      <c r="E59" s="12"/>
      <c r="F59" s="16"/>
      <c r="G59" s="16"/>
      <c r="H59" s="16"/>
      <c r="I59" s="16"/>
      <c r="J59" s="68"/>
      <c r="K59" s="63">
        <f t="shared" si="0"/>
        <v>0</v>
      </c>
      <c r="L59" s="189"/>
      <c r="M59" s="186"/>
      <c r="N59" s="12"/>
      <c r="O59" s="60"/>
      <c r="P59" s="12"/>
      <c r="Q59" s="16"/>
      <c r="R59" s="16"/>
      <c r="S59" s="16"/>
      <c r="T59" s="16"/>
      <c r="U59" s="53"/>
      <c r="V59" s="72"/>
    </row>
    <row r="60" spans="1:25" ht="12" customHeight="1">
      <c r="A60" s="186"/>
      <c r="B60" s="186"/>
      <c r="C60" s="12">
        <v>2020</v>
      </c>
      <c r="D60" s="177" t="s">
        <v>17</v>
      </c>
      <c r="E60" s="12" t="s">
        <v>18</v>
      </c>
      <c r="F60" s="16">
        <f>'Figure 1'!E9</f>
        <v>0.73</v>
      </c>
      <c r="G60" s="16">
        <f>'Figure 1'!F9</f>
        <v>8.17</v>
      </c>
      <c r="H60" s="16">
        <f>'Figure 1'!G9</f>
        <v>75.08</v>
      </c>
      <c r="I60" s="16">
        <f>'Figure 1'!H9</f>
        <v>16.02</v>
      </c>
      <c r="J60" s="68">
        <f>SUM(H60:I60)</f>
        <v>91.1</v>
      </c>
      <c r="K60" s="63">
        <f t="shared" si="0"/>
        <v>-91.1</v>
      </c>
      <c r="L60" s="189"/>
      <c r="M60" s="186"/>
      <c r="N60" s="12">
        <v>2020</v>
      </c>
      <c r="O60" s="177" t="s">
        <v>17</v>
      </c>
      <c r="P60" s="12" t="s">
        <v>18</v>
      </c>
      <c r="Q60" s="16">
        <f>'Figure 2'!E9</f>
        <v>1.98</v>
      </c>
      <c r="R60" s="16">
        <f>'Figure 2'!F9</f>
        <v>26.46</v>
      </c>
      <c r="S60" s="16">
        <f>'Figure 2'!G9</f>
        <v>61.51</v>
      </c>
      <c r="T60" s="16">
        <f>'Figure 2'!H9</f>
        <v>10.050000000000001</v>
      </c>
      <c r="U60" s="53">
        <f>SUM(S60:T60)</f>
        <v>71.56</v>
      </c>
      <c r="V60" s="72">
        <f>SUM(Q60:T60)</f>
        <v>100</v>
      </c>
      <c r="X60" s="41">
        <f>J60-J61</f>
        <v>3.2939041657351567</v>
      </c>
      <c r="Y60" s="41">
        <f>U60-U61</f>
        <v>1.9186814824011407</v>
      </c>
    </row>
    <row r="61" spans="1:25" ht="12" customHeight="1">
      <c r="A61" s="186"/>
      <c r="B61" s="186"/>
      <c r="C61" s="12">
        <v>2019</v>
      </c>
      <c r="D61" s="178"/>
      <c r="E61" s="12" t="s">
        <v>18</v>
      </c>
      <c r="F61" s="16">
        <v>1.3704448915716521</v>
      </c>
      <c r="G61" s="16">
        <v>10.823459274163499</v>
      </c>
      <c r="H61" s="16">
        <v>74.348808902799504</v>
      </c>
      <c r="I61" s="16">
        <v>13.457286931465335</v>
      </c>
      <c r="J61" s="68">
        <f>SUM(H61:I61)</f>
        <v>87.806095834264838</v>
      </c>
      <c r="K61" s="63">
        <f>-J61</f>
        <v>-87.806095834264838</v>
      </c>
      <c r="L61" s="189"/>
      <c r="M61" s="186"/>
      <c r="N61" s="12">
        <v>2019</v>
      </c>
      <c r="O61" s="178"/>
      <c r="P61" s="12" t="s">
        <v>18</v>
      </c>
      <c r="Q61" s="16">
        <v>2.1952945558383514</v>
      </c>
      <c r="R61" s="16">
        <v>28.16338692656279</v>
      </c>
      <c r="S61" s="16">
        <v>60.606369110435161</v>
      </c>
      <c r="T61" s="16">
        <v>9.0349494071636975</v>
      </c>
      <c r="U61" s="53">
        <f>SUM(S61:T61)</f>
        <v>69.641318517598862</v>
      </c>
      <c r="V61" s="72">
        <f>SUM(Q61:T61)</f>
        <v>100</v>
      </c>
    </row>
    <row r="62" spans="1:25" ht="12" customHeight="1">
      <c r="A62" s="186"/>
      <c r="B62" s="186"/>
      <c r="C62" s="12">
        <v>2020</v>
      </c>
      <c r="D62" s="178"/>
      <c r="E62" s="12" t="s">
        <v>19</v>
      </c>
      <c r="F62" s="16">
        <f>'Figure 1'!E10</f>
        <v>1.35</v>
      </c>
      <c r="G62" s="16">
        <f>'Figure 1'!F10</f>
        <v>13</v>
      </c>
      <c r="H62" s="16">
        <f>'Figure 1'!G10</f>
        <v>74.989999999999995</v>
      </c>
      <c r="I62" s="16">
        <f>'Figure 1'!H10</f>
        <v>10.66</v>
      </c>
      <c r="J62" s="68">
        <f>SUM(H62:I62)</f>
        <v>85.649999999999991</v>
      </c>
      <c r="K62" s="63">
        <f t="shared" si="0"/>
        <v>-85.649999999999991</v>
      </c>
      <c r="L62" s="189"/>
      <c r="M62" s="186"/>
      <c r="N62" s="12">
        <v>2020</v>
      </c>
      <c r="O62" s="178"/>
      <c r="P62" s="12" t="s">
        <v>19</v>
      </c>
      <c r="Q62" s="16">
        <f>'Figure 2'!E10</f>
        <v>2.7</v>
      </c>
      <c r="R62" s="16">
        <f>'Figure 2'!F10</f>
        <v>25.19</v>
      </c>
      <c r="S62" s="16">
        <f>'Figure 2'!G10</f>
        <v>58.27</v>
      </c>
      <c r="T62" s="16">
        <f>'Figure 2'!H10</f>
        <v>13.83</v>
      </c>
      <c r="U62" s="53">
        <f>SUM(S62:T62)</f>
        <v>72.100000000000009</v>
      </c>
      <c r="V62" s="72">
        <f>SUM(Q62:T62)</f>
        <v>99.99</v>
      </c>
      <c r="X62" s="41">
        <f>J62-J63</f>
        <v>6.2058804094109234</v>
      </c>
      <c r="Y62" s="41">
        <f>U62-U63</f>
        <v>3.7662190713625421</v>
      </c>
    </row>
    <row r="63" spans="1:25">
      <c r="A63" s="187"/>
      <c r="B63" s="187"/>
      <c r="C63" s="12">
        <v>2019</v>
      </c>
      <c r="D63" s="179"/>
      <c r="E63" s="12" t="s">
        <v>19</v>
      </c>
      <c r="F63" s="16">
        <v>2.9612409734206162</v>
      </c>
      <c r="G63" s="16">
        <v>17.59463943599032</v>
      </c>
      <c r="H63" s="16">
        <v>70.193391046393884</v>
      </c>
      <c r="I63" s="16">
        <v>9.2507285441951783</v>
      </c>
      <c r="J63" s="68">
        <f>SUM(H63:I63)</f>
        <v>79.444119590589068</v>
      </c>
      <c r="K63" s="63">
        <f t="shared" si="0"/>
        <v>-79.444119590589068</v>
      </c>
      <c r="L63" s="190"/>
      <c r="M63" s="187"/>
      <c r="N63" s="12">
        <v>2019</v>
      </c>
      <c r="O63" s="179"/>
      <c r="P63" s="12" t="s">
        <v>19</v>
      </c>
      <c r="Q63" s="16">
        <v>3.2892313323050524</v>
      </c>
      <c r="R63" s="16">
        <v>28.376987739057483</v>
      </c>
      <c r="S63" s="16">
        <v>55.879144514660133</v>
      </c>
      <c r="T63" s="16">
        <v>12.454636413977331</v>
      </c>
      <c r="U63" s="53">
        <f>SUM(S63:T63)</f>
        <v>68.333780928637466</v>
      </c>
      <c r="V63" s="72">
        <f>SUM(Q63:T63)</f>
        <v>100</v>
      </c>
    </row>
  </sheetData>
  <mergeCells count="15">
    <mergeCell ref="D49:D58"/>
    <mergeCell ref="O49:O58"/>
    <mergeCell ref="D60:D63"/>
    <mergeCell ref="O60:O63"/>
    <mergeCell ref="A2:F2"/>
    <mergeCell ref="A32:A63"/>
    <mergeCell ref="B32:B63"/>
    <mergeCell ref="D32:D33"/>
    <mergeCell ref="L32:L63"/>
    <mergeCell ref="M32:M63"/>
    <mergeCell ref="O32:O33"/>
    <mergeCell ref="D35:D38"/>
    <mergeCell ref="O35:O38"/>
    <mergeCell ref="D40:D47"/>
    <mergeCell ref="O40:O47"/>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7"/>
  <sheetViews>
    <sheetView topLeftCell="A19" zoomScaleNormal="100" workbookViewId="0">
      <selection activeCell="A33" sqref="A33"/>
    </sheetView>
  </sheetViews>
  <sheetFormatPr baseColWidth="10" defaultColWidth="7.75" defaultRowHeight="12"/>
  <cols>
    <col min="1" max="1" width="13.125" style="4" bestFit="1" customWidth="1"/>
    <col min="2" max="2" width="7.875" style="4" bestFit="1" customWidth="1"/>
    <col min="3" max="3" width="7.875" style="4" customWidth="1"/>
    <col min="4" max="4" width="19.5" style="4" bestFit="1" customWidth="1"/>
    <col min="5" max="5" width="26.125" style="4" bestFit="1" customWidth="1"/>
    <col min="6" max="6" width="11.875" style="4" hidden="1" customWidth="1"/>
    <col min="7" max="8" width="10.375" style="4" hidden="1" customWidth="1"/>
    <col min="9" max="9" width="9.75" style="4" hidden="1" customWidth="1"/>
    <col min="10" max="10" width="9.75" style="62" customWidth="1"/>
    <col min="11" max="11" width="2.625" style="62" customWidth="1"/>
    <col min="12" max="12" width="11.875" style="62" bestFit="1" customWidth="1"/>
    <col min="13" max="13" width="7.75" style="4"/>
    <col min="14" max="14" width="7.875" style="4" customWidth="1"/>
    <col min="15" max="16" width="7.75" style="4"/>
    <col min="17" max="20" width="7.75" style="4" hidden="1" customWidth="1"/>
    <col min="21" max="21" width="7.75" style="4"/>
    <col min="22" max="22" width="7.75" style="62"/>
    <col min="23" max="26" width="7.75" style="39"/>
    <col min="27" max="16384" width="7.75" style="4"/>
  </cols>
  <sheetData>
    <row r="1" spans="1:21">
      <c r="F1" s="38"/>
      <c r="G1" s="38"/>
      <c r="H1" s="38"/>
      <c r="I1" s="38"/>
      <c r="J1" s="73">
        <f>J64-J66</f>
        <v>5.4500000000000028</v>
      </c>
      <c r="K1" s="39"/>
      <c r="L1" s="39"/>
      <c r="M1" s="39"/>
      <c r="N1" s="39"/>
      <c r="O1" s="39"/>
      <c r="P1" s="39"/>
      <c r="Q1" s="39"/>
      <c r="R1" s="39"/>
      <c r="S1" s="39"/>
      <c r="T1" s="39"/>
      <c r="U1" s="74">
        <f>U64-U66</f>
        <v>-0.54000000000000625</v>
      </c>
    </row>
    <row r="2" spans="1:21" ht="15.75">
      <c r="A2" s="183" t="s">
        <v>103</v>
      </c>
      <c r="B2" s="184"/>
      <c r="C2" s="184"/>
      <c r="D2" s="184"/>
      <c r="E2" s="184"/>
      <c r="F2" s="184"/>
      <c r="G2" s="39"/>
      <c r="H2" s="40"/>
      <c r="I2" s="39"/>
      <c r="J2" s="41">
        <f>J65-J67</f>
        <v>8.3619762436757696</v>
      </c>
      <c r="K2" s="39"/>
      <c r="L2" s="39"/>
      <c r="M2" s="39"/>
      <c r="N2" s="39"/>
      <c r="O2" s="39"/>
      <c r="P2" s="39"/>
      <c r="Q2" s="39"/>
      <c r="R2" s="39"/>
      <c r="S2" s="39"/>
      <c r="T2" s="39"/>
      <c r="U2" s="41">
        <f>U65-U67</f>
        <v>1.3075375889613952</v>
      </c>
    </row>
    <row r="3" spans="1:21">
      <c r="E3" s="39" t="s">
        <v>35</v>
      </c>
      <c r="F3" s="39"/>
      <c r="G3" s="39"/>
      <c r="H3" s="40"/>
      <c r="I3" s="39"/>
      <c r="J3" s="39"/>
      <c r="K3" s="39"/>
      <c r="L3" s="39"/>
      <c r="M3" s="39"/>
      <c r="N3" s="39"/>
      <c r="O3" s="39"/>
      <c r="P3" s="39"/>
      <c r="Q3" s="39"/>
      <c r="R3" s="39"/>
      <c r="S3" s="39"/>
      <c r="T3" s="39"/>
      <c r="U3" s="139"/>
    </row>
    <row r="4" spans="1:21">
      <c r="E4" s="39" t="s">
        <v>11</v>
      </c>
      <c r="F4" s="39"/>
      <c r="G4" s="41"/>
      <c r="H4" s="40"/>
      <c r="I4" s="39"/>
    </row>
    <row r="5" spans="1:21">
      <c r="E5" s="39" t="s">
        <v>13</v>
      </c>
      <c r="F5" s="39"/>
      <c r="G5" s="41"/>
      <c r="H5" s="40"/>
      <c r="I5" s="39"/>
      <c r="U5" s="140"/>
    </row>
    <row r="6" spans="1:21">
      <c r="E6" s="39" t="s">
        <v>33</v>
      </c>
      <c r="F6" s="39"/>
      <c r="G6" s="41"/>
      <c r="H6" s="40"/>
      <c r="I6" s="39"/>
    </row>
    <row r="7" spans="1:21">
      <c r="E7" s="39" t="s">
        <v>15</v>
      </c>
      <c r="F7" s="39"/>
      <c r="G7" s="39"/>
      <c r="H7" s="40"/>
      <c r="I7" s="39"/>
    </row>
    <row r="8" spans="1:21">
      <c r="E8" s="39" t="s">
        <v>16</v>
      </c>
      <c r="F8" s="39"/>
      <c r="G8" s="39"/>
      <c r="H8" s="40"/>
      <c r="I8" s="39"/>
    </row>
    <row r="9" spans="1:21">
      <c r="E9" s="39" t="s">
        <v>23</v>
      </c>
      <c r="F9" s="39"/>
      <c r="G9" s="39"/>
      <c r="H9" s="40"/>
      <c r="I9" s="39"/>
    </row>
    <row r="10" spans="1:21">
      <c r="E10" s="39" t="s">
        <v>24</v>
      </c>
      <c r="F10" s="39"/>
      <c r="G10" s="39"/>
      <c r="H10" s="40"/>
      <c r="I10" s="39"/>
    </row>
    <row r="11" spans="1:21">
      <c r="E11" s="39" t="s">
        <v>20</v>
      </c>
      <c r="F11" s="39"/>
      <c r="G11" s="39"/>
      <c r="H11" s="40"/>
      <c r="I11" s="39"/>
    </row>
    <row r="12" spans="1:21">
      <c r="E12" s="39" t="s">
        <v>35</v>
      </c>
      <c r="F12" s="39"/>
      <c r="G12" s="39"/>
      <c r="H12" s="40"/>
      <c r="I12" s="39"/>
    </row>
    <row r="13" spans="1:21">
      <c r="E13" s="39" t="s">
        <v>11</v>
      </c>
      <c r="F13" s="39"/>
      <c r="G13" s="41"/>
      <c r="H13" s="40"/>
      <c r="I13" s="39"/>
    </row>
    <row r="14" spans="1:21">
      <c r="E14" s="39" t="s">
        <v>13</v>
      </c>
      <c r="F14" s="39"/>
      <c r="G14" s="42"/>
      <c r="H14" s="40"/>
      <c r="I14" s="39"/>
    </row>
    <row r="15" spans="1:21">
      <c r="E15" s="39" t="s">
        <v>33</v>
      </c>
      <c r="F15" s="39"/>
      <c r="G15" s="41"/>
      <c r="H15" s="40"/>
      <c r="I15" s="39"/>
    </row>
    <row r="16" spans="1:21">
      <c r="E16" s="39" t="s">
        <v>15</v>
      </c>
      <c r="F16" s="39"/>
      <c r="G16" s="39"/>
      <c r="H16" s="40"/>
      <c r="I16" s="39"/>
    </row>
    <row r="17" spans="1:9">
      <c r="E17" s="39" t="s">
        <v>16</v>
      </c>
      <c r="F17" s="39"/>
      <c r="G17" s="39"/>
      <c r="H17" s="40"/>
      <c r="I17" s="39"/>
    </row>
    <row r="18" spans="1:9">
      <c r="E18" s="39" t="s">
        <v>23</v>
      </c>
      <c r="F18" s="39"/>
      <c r="G18" s="39"/>
      <c r="H18" s="40"/>
      <c r="I18" s="39"/>
    </row>
    <row r="19" spans="1:9">
      <c r="E19" s="39" t="s">
        <v>24</v>
      </c>
      <c r="F19" s="39"/>
      <c r="G19" s="39"/>
      <c r="H19" s="40"/>
      <c r="I19" s="39"/>
    </row>
    <row r="23" spans="1:9">
      <c r="A23" s="43"/>
    </row>
    <row r="30" spans="1:9">
      <c r="A30" s="86" t="s">
        <v>114</v>
      </c>
    </row>
    <row r="31" spans="1:9">
      <c r="A31" s="44" t="s">
        <v>36</v>
      </c>
    </row>
    <row r="32" spans="1:9">
      <c r="A32" s="45" t="s">
        <v>56</v>
      </c>
    </row>
    <row r="33" spans="1:25">
      <c r="A33" s="110" t="s">
        <v>126</v>
      </c>
    </row>
    <row r="34" spans="1:25" ht="12.75" thickBot="1"/>
    <row r="35" spans="1:25" ht="36.75" thickTop="1">
      <c r="A35" s="2" t="s">
        <v>0</v>
      </c>
      <c r="B35" s="2" t="s">
        <v>1</v>
      </c>
      <c r="C35" s="2" t="s">
        <v>61</v>
      </c>
      <c r="D35" s="2" t="s">
        <v>2</v>
      </c>
      <c r="E35" s="2"/>
      <c r="F35" s="3" t="s">
        <v>3</v>
      </c>
      <c r="G35" s="3" t="s">
        <v>4</v>
      </c>
      <c r="H35" s="3" t="s">
        <v>6</v>
      </c>
      <c r="I35" s="3" t="s">
        <v>5</v>
      </c>
      <c r="J35" s="66" t="s">
        <v>60</v>
      </c>
      <c r="L35" s="67" t="s">
        <v>0</v>
      </c>
      <c r="M35" s="2" t="s">
        <v>1</v>
      </c>
      <c r="N35" s="2" t="s">
        <v>61</v>
      </c>
      <c r="O35" s="2" t="s">
        <v>2</v>
      </c>
      <c r="P35" s="2"/>
      <c r="Q35" s="3" t="s">
        <v>3</v>
      </c>
      <c r="R35" s="3" t="s">
        <v>4</v>
      </c>
      <c r="S35" s="3" t="s">
        <v>6</v>
      </c>
      <c r="T35" s="3" t="s">
        <v>5</v>
      </c>
      <c r="U35" s="3" t="s">
        <v>60</v>
      </c>
      <c r="V35" s="141"/>
      <c r="X35" s="71"/>
    </row>
    <row r="36" spans="1:25" ht="17.25" customHeight="1">
      <c r="A36" s="185" t="s">
        <v>7</v>
      </c>
      <c r="B36" s="185" t="s">
        <v>8</v>
      </c>
      <c r="C36" s="12">
        <v>2020</v>
      </c>
      <c r="D36" s="191" t="s">
        <v>20</v>
      </c>
      <c r="E36" s="54" t="s">
        <v>20</v>
      </c>
      <c r="F36" s="55">
        <f>'Figure 1'!E12</f>
        <v>1.04</v>
      </c>
      <c r="G36" s="55">
        <f>'Figure 1'!F12</f>
        <v>10.63</v>
      </c>
      <c r="H36" s="55">
        <f>'Figure 1'!G12</f>
        <v>75.040000000000006</v>
      </c>
      <c r="I36" s="55">
        <f>'Figure 1'!H12</f>
        <v>13.29</v>
      </c>
      <c r="J36" s="68">
        <f>SUM(H36:I36)</f>
        <v>88.330000000000013</v>
      </c>
      <c r="K36" s="63">
        <f>-J36</f>
        <v>-88.330000000000013</v>
      </c>
      <c r="L36" s="188" t="s">
        <v>21</v>
      </c>
      <c r="M36" s="185" t="s">
        <v>8</v>
      </c>
      <c r="N36" s="12">
        <v>2020</v>
      </c>
      <c r="O36" s="191" t="s">
        <v>20</v>
      </c>
      <c r="P36" s="54" t="s">
        <v>20</v>
      </c>
      <c r="Q36" s="55">
        <f>'Figure 2'!E12</f>
        <v>2.35</v>
      </c>
      <c r="R36" s="55">
        <f>'Figure 2'!F12</f>
        <v>25.81</v>
      </c>
      <c r="S36" s="55">
        <f>'Figure 2'!G12</f>
        <v>59.85</v>
      </c>
      <c r="T36" s="55">
        <f>'Figure 2'!H12</f>
        <v>11.98</v>
      </c>
      <c r="U36" s="53">
        <f>SUM(S36:T36)</f>
        <v>71.83</v>
      </c>
      <c r="V36" s="142"/>
      <c r="X36" s="41">
        <f>J36-J37</f>
        <v>4.8012710000000141</v>
      </c>
      <c r="Y36" s="41">
        <f>U36-U37</f>
        <v>2.8635579999999976</v>
      </c>
    </row>
    <row r="37" spans="1:25" ht="12" customHeight="1">
      <c r="A37" s="186"/>
      <c r="B37" s="186"/>
      <c r="C37" s="12">
        <v>2019</v>
      </c>
      <c r="D37" s="191"/>
      <c r="E37" s="54" t="s">
        <v>20</v>
      </c>
      <c r="F37" s="55">
        <v>2.1882260000000002</v>
      </c>
      <c r="G37" s="55">
        <v>14.283045</v>
      </c>
      <c r="H37" s="55">
        <v>72.222612999999996</v>
      </c>
      <c r="I37" s="55">
        <v>11.306115999999999</v>
      </c>
      <c r="J37" s="68">
        <f>SUM(H37:I37)</f>
        <v>83.528728999999998</v>
      </c>
      <c r="K37" s="63">
        <f t="shared" ref="K37:K67" si="0">-J37</f>
        <v>-83.528728999999998</v>
      </c>
      <c r="L37" s="189"/>
      <c r="M37" s="186"/>
      <c r="N37" s="12">
        <v>2019</v>
      </c>
      <c r="O37" s="191"/>
      <c r="P37" s="54" t="s">
        <v>20</v>
      </c>
      <c r="Q37" s="55">
        <v>2.7588809999999997</v>
      </c>
      <c r="R37" s="55">
        <v>28.274676999999997</v>
      </c>
      <c r="S37" s="55">
        <v>58.186084000000001</v>
      </c>
      <c r="T37" s="55">
        <v>10.780358</v>
      </c>
      <c r="U37" s="53">
        <f>SUM(S37:T37)</f>
        <v>68.966442000000001</v>
      </c>
      <c r="V37" s="142"/>
    </row>
    <row r="38" spans="1:25" ht="12" customHeight="1">
      <c r="A38" s="186"/>
      <c r="B38" s="186"/>
      <c r="C38" s="12"/>
      <c r="D38" s="88"/>
      <c r="E38" s="54"/>
      <c r="F38" s="55"/>
      <c r="G38" s="55"/>
      <c r="H38" s="55"/>
      <c r="I38" s="55"/>
      <c r="J38" s="68"/>
      <c r="K38" s="63">
        <f t="shared" si="0"/>
        <v>0</v>
      </c>
      <c r="L38" s="189"/>
      <c r="M38" s="186"/>
      <c r="N38" s="12"/>
      <c r="O38" s="88"/>
      <c r="P38" s="54"/>
      <c r="Q38" s="55"/>
      <c r="R38" s="55"/>
      <c r="S38" s="55"/>
      <c r="T38" s="55"/>
      <c r="U38" s="53"/>
      <c r="V38" s="142"/>
    </row>
    <row r="39" spans="1:25" ht="12" customHeight="1">
      <c r="A39" s="186"/>
      <c r="B39" s="186"/>
      <c r="C39" s="12">
        <v>2020</v>
      </c>
      <c r="D39" s="180" t="s">
        <v>9</v>
      </c>
      <c r="E39" s="12" t="s">
        <v>10</v>
      </c>
      <c r="F39" s="53">
        <f>'Figure 1'!E3</f>
        <v>0.77</v>
      </c>
      <c r="G39" s="53">
        <f>'Figure 1'!F3</f>
        <v>8.7899999999999991</v>
      </c>
      <c r="H39" s="53">
        <f>'Figure 1'!G3</f>
        <v>76.349999999999994</v>
      </c>
      <c r="I39" s="53">
        <f>'Figure 1'!H3</f>
        <v>14.09</v>
      </c>
      <c r="J39" s="68">
        <f>SUM(H39:I39)</f>
        <v>90.44</v>
      </c>
      <c r="K39" s="63">
        <f t="shared" si="0"/>
        <v>-90.44</v>
      </c>
      <c r="L39" s="189"/>
      <c r="M39" s="186"/>
      <c r="N39" s="12">
        <v>2020</v>
      </c>
      <c r="O39" s="180" t="s">
        <v>9</v>
      </c>
      <c r="P39" s="12" t="s">
        <v>10</v>
      </c>
      <c r="Q39" s="53">
        <f>'Figure 2'!E3</f>
        <v>1.75</v>
      </c>
      <c r="R39" s="53">
        <f>'Figure 2'!F3</f>
        <v>23.52</v>
      </c>
      <c r="S39" s="53">
        <f>'Figure 2'!G3</f>
        <v>62.02</v>
      </c>
      <c r="T39" s="53">
        <f>'Figure 2'!H3</f>
        <v>12.7</v>
      </c>
      <c r="U39" s="53">
        <f>SUM(S39:T39)</f>
        <v>74.72</v>
      </c>
      <c r="V39" s="142"/>
      <c r="X39" s="41">
        <f>J39-J40</f>
        <v>4.2199999999999989</v>
      </c>
      <c r="Y39" s="41">
        <f>U39-U40</f>
        <v>2.6299999999999955</v>
      </c>
    </row>
    <row r="40" spans="1:25" ht="12" customHeight="1">
      <c r="A40" s="186"/>
      <c r="B40" s="186"/>
      <c r="C40" s="12">
        <v>2019</v>
      </c>
      <c r="D40" s="181"/>
      <c r="E40" s="12" t="s">
        <v>10</v>
      </c>
      <c r="F40" s="53">
        <v>1.65</v>
      </c>
      <c r="G40" s="53">
        <v>12.13</v>
      </c>
      <c r="H40" s="53">
        <v>74.099999999999994</v>
      </c>
      <c r="I40" s="53">
        <v>12.12</v>
      </c>
      <c r="J40" s="68">
        <f>SUM(H40:I40)</f>
        <v>86.22</v>
      </c>
      <c r="K40" s="63">
        <f>-J40</f>
        <v>-86.22</v>
      </c>
      <c r="L40" s="189"/>
      <c r="M40" s="186"/>
      <c r="N40" s="12">
        <v>2019</v>
      </c>
      <c r="O40" s="181"/>
      <c r="P40" s="12" t="s">
        <v>10</v>
      </c>
      <c r="Q40" s="53">
        <v>2.2000000000000002</v>
      </c>
      <c r="R40" s="53">
        <v>25.72</v>
      </c>
      <c r="S40" s="53">
        <v>60.55</v>
      </c>
      <c r="T40" s="53">
        <v>11.54</v>
      </c>
      <c r="U40" s="53">
        <f>SUM(S40:T40)</f>
        <v>72.09</v>
      </c>
      <c r="V40" s="142"/>
    </row>
    <row r="41" spans="1:25" ht="12" customHeight="1">
      <c r="A41" s="186"/>
      <c r="B41" s="186"/>
      <c r="C41" s="12">
        <v>2020</v>
      </c>
      <c r="D41" s="181"/>
      <c r="E41" s="12" t="s">
        <v>11</v>
      </c>
      <c r="F41" s="53">
        <f>'Figure 1'!E4</f>
        <v>5.28</v>
      </c>
      <c r="G41" s="53">
        <f>'Figure 1'!F4</f>
        <v>39.29</v>
      </c>
      <c r="H41" s="53">
        <f>'Figure 1'!G4</f>
        <v>54.63</v>
      </c>
      <c r="I41" s="53">
        <f>'Figure 1'!H4</f>
        <v>0.8</v>
      </c>
      <c r="J41" s="68">
        <f>SUM(H41:I41)</f>
        <v>55.43</v>
      </c>
      <c r="K41" s="63">
        <f t="shared" si="0"/>
        <v>-55.43</v>
      </c>
      <c r="L41" s="189"/>
      <c r="M41" s="186"/>
      <c r="N41" s="12">
        <v>2020</v>
      </c>
      <c r="O41" s="181"/>
      <c r="P41" s="12" t="s">
        <v>11</v>
      </c>
      <c r="Q41" s="53">
        <f>'Figure 2'!E4</f>
        <v>11.58</v>
      </c>
      <c r="R41" s="53">
        <f>'Figure 2'!F4</f>
        <v>61.48</v>
      </c>
      <c r="S41" s="53">
        <f>'Figure 2'!G4</f>
        <v>26.13</v>
      </c>
      <c r="T41" s="53">
        <f>'Figure 2'!H4</f>
        <v>0.81</v>
      </c>
      <c r="U41" s="53">
        <f>SUM(S41:T41)</f>
        <v>26.939999999999998</v>
      </c>
      <c r="V41" s="142"/>
      <c r="X41" s="41">
        <f>J41-J42</f>
        <v>6.3999999999999986</v>
      </c>
      <c r="Y41" s="41">
        <f>U41-U42</f>
        <v>-1.870000000000001</v>
      </c>
    </row>
    <row r="42" spans="1:25" ht="12" customHeight="1">
      <c r="A42" s="186"/>
      <c r="B42" s="186"/>
      <c r="C42" s="12">
        <v>2019</v>
      </c>
      <c r="D42" s="182"/>
      <c r="E42" s="12" t="s">
        <v>11</v>
      </c>
      <c r="F42" s="53">
        <v>9.06</v>
      </c>
      <c r="G42" s="53">
        <v>41.92</v>
      </c>
      <c r="H42" s="53">
        <v>48.14</v>
      </c>
      <c r="I42" s="53">
        <v>0.89</v>
      </c>
      <c r="J42" s="68">
        <f>SUM(H42:I42)</f>
        <v>49.03</v>
      </c>
      <c r="K42" s="63">
        <f t="shared" si="0"/>
        <v>-49.03</v>
      </c>
      <c r="L42" s="189"/>
      <c r="M42" s="186"/>
      <c r="N42" s="12">
        <v>2019</v>
      </c>
      <c r="O42" s="182"/>
      <c r="P42" s="12" t="s">
        <v>11</v>
      </c>
      <c r="Q42" s="53">
        <v>9.99</v>
      </c>
      <c r="R42" s="53">
        <v>61.2</v>
      </c>
      <c r="S42" s="53">
        <v>27.77</v>
      </c>
      <c r="T42" s="53">
        <v>1.04</v>
      </c>
      <c r="U42" s="53">
        <f>SUM(S42:T42)</f>
        <v>28.81</v>
      </c>
      <c r="V42" s="142"/>
    </row>
    <row r="43" spans="1:25" ht="12" customHeight="1">
      <c r="A43" s="186"/>
      <c r="B43" s="186"/>
      <c r="C43" s="12"/>
      <c r="D43" s="60"/>
      <c r="E43" s="12"/>
      <c r="F43" s="53"/>
      <c r="G43" s="53"/>
      <c r="H43" s="53"/>
      <c r="I43" s="53"/>
      <c r="J43" s="68"/>
      <c r="K43" s="63">
        <f t="shared" si="0"/>
        <v>0</v>
      </c>
      <c r="L43" s="189"/>
      <c r="M43" s="186"/>
      <c r="N43" s="12"/>
      <c r="O43" s="60"/>
      <c r="P43" s="12"/>
      <c r="Q43" s="53"/>
      <c r="R43" s="53"/>
      <c r="S43" s="53"/>
      <c r="T43" s="53"/>
      <c r="U43" s="53"/>
      <c r="V43" s="142"/>
    </row>
    <row r="44" spans="1:25" ht="12" customHeight="1">
      <c r="A44" s="186"/>
      <c r="B44" s="186"/>
      <c r="C44" s="12">
        <v>2020</v>
      </c>
      <c r="D44" s="180" t="s">
        <v>12</v>
      </c>
      <c r="E44" s="12" t="s">
        <v>13</v>
      </c>
      <c r="F44" s="16">
        <f>'Figure 1'!E5</f>
        <v>0.28000000000000003</v>
      </c>
      <c r="G44" s="16">
        <f>'Figure 1'!F5</f>
        <v>4.75</v>
      </c>
      <c r="H44" s="16">
        <f>'Figure 1'!G5</f>
        <v>74.92</v>
      </c>
      <c r="I44" s="16">
        <f>'Figure 1'!H5</f>
        <v>20.05</v>
      </c>
      <c r="J44" s="68">
        <f t="shared" ref="J44:J51" si="1">SUM(H44:I44)</f>
        <v>94.97</v>
      </c>
      <c r="K44" s="63">
        <f t="shared" si="0"/>
        <v>-94.97</v>
      </c>
      <c r="L44" s="189"/>
      <c r="M44" s="186"/>
      <c r="N44" s="12">
        <v>2020</v>
      </c>
      <c r="O44" s="180" t="s">
        <v>12</v>
      </c>
      <c r="P44" s="12" t="s">
        <v>13</v>
      </c>
      <c r="Q44" s="16">
        <f>'Figure 2'!E5</f>
        <v>0.75</v>
      </c>
      <c r="R44" s="16">
        <f>'Figure 2'!F5</f>
        <v>15.45</v>
      </c>
      <c r="S44" s="16">
        <f>'Figure 2'!G5</f>
        <v>65.790000000000006</v>
      </c>
      <c r="T44" s="16">
        <f>'Figure 2'!H5</f>
        <v>18.02</v>
      </c>
      <c r="U44" s="53">
        <f t="shared" ref="U44:U51" si="2">SUM(S44:T44)</f>
        <v>83.81</v>
      </c>
      <c r="V44" s="142"/>
      <c r="X44" s="41">
        <f>J44-J45</f>
        <v>3.9438335344066218</v>
      </c>
      <c r="Y44" s="41">
        <f>U44-U45</f>
        <v>4.3857034416173803</v>
      </c>
    </row>
    <row r="45" spans="1:25" ht="12" customHeight="1">
      <c r="A45" s="186"/>
      <c r="B45" s="186"/>
      <c r="C45" s="12">
        <v>2019</v>
      </c>
      <c r="D45" s="181"/>
      <c r="E45" s="12" t="s">
        <v>13</v>
      </c>
      <c r="F45" s="16">
        <v>0.93224888447618004</v>
      </c>
      <c r="G45" s="16">
        <v>8.0415846499304422</v>
      </c>
      <c r="H45" s="16">
        <v>74.504291808331942</v>
      </c>
      <c r="I45" s="16">
        <v>16.521874657261439</v>
      </c>
      <c r="J45" s="68">
        <f t="shared" si="1"/>
        <v>91.026166465593377</v>
      </c>
      <c r="K45" s="63">
        <f>-J45</f>
        <v>-91.026166465593377</v>
      </c>
      <c r="L45" s="189"/>
      <c r="M45" s="186"/>
      <c r="N45" s="12">
        <v>2019</v>
      </c>
      <c r="O45" s="181"/>
      <c r="P45" s="12" t="s">
        <v>13</v>
      </c>
      <c r="Q45" s="16">
        <v>1.3655468257684815</v>
      </c>
      <c r="R45" s="16">
        <v>19.210156615848899</v>
      </c>
      <c r="S45" s="16">
        <v>63.943666857450097</v>
      </c>
      <c r="T45" s="16">
        <v>15.480629700932527</v>
      </c>
      <c r="U45" s="53">
        <f>SUM(S45:T45)</f>
        <v>79.424296558382622</v>
      </c>
      <c r="V45" s="142"/>
    </row>
    <row r="46" spans="1:25" ht="12" customHeight="1">
      <c r="A46" s="186"/>
      <c r="B46" s="186"/>
      <c r="C46" s="12">
        <v>2020</v>
      </c>
      <c r="D46" s="181"/>
      <c r="E46" s="12" t="s">
        <v>14</v>
      </c>
      <c r="F46" s="16">
        <f>'Figure 1'!E6</f>
        <v>0.69</v>
      </c>
      <c r="G46" s="16">
        <f>'Figure 1'!F6</f>
        <v>9.6</v>
      </c>
      <c r="H46" s="16">
        <f>'Figure 1'!G6</f>
        <v>76.569999999999993</v>
      </c>
      <c r="I46" s="16">
        <f>'Figure 1'!H6</f>
        <v>13.14</v>
      </c>
      <c r="J46" s="68">
        <f t="shared" si="1"/>
        <v>89.71</v>
      </c>
      <c r="K46" s="63">
        <f t="shared" si="0"/>
        <v>-89.71</v>
      </c>
      <c r="L46" s="189"/>
      <c r="M46" s="186"/>
      <c r="N46" s="12">
        <v>2020</v>
      </c>
      <c r="O46" s="181"/>
      <c r="P46" s="12" t="s">
        <v>14</v>
      </c>
      <c r="Q46" s="16">
        <f>'Figure 2'!E6</f>
        <v>1.71</v>
      </c>
      <c r="R46" s="16">
        <f>'Figure 2'!F6</f>
        <v>24.47</v>
      </c>
      <c r="S46" s="16">
        <f>'Figure 2'!G6</f>
        <v>61.71</v>
      </c>
      <c r="T46" s="16">
        <f>'Figure 2'!H6</f>
        <v>12.1</v>
      </c>
      <c r="U46" s="53">
        <f t="shared" si="2"/>
        <v>73.81</v>
      </c>
      <c r="V46" s="142"/>
      <c r="X46" s="41">
        <f>J46-J47</f>
        <v>5.084148343140285</v>
      </c>
      <c r="Y46" s="41">
        <f>U46-U47</f>
        <v>2.9997029672303768</v>
      </c>
    </row>
    <row r="47" spans="1:25" ht="12" customHeight="1">
      <c r="A47" s="186"/>
      <c r="B47" s="186"/>
      <c r="C47" s="12">
        <v>2019</v>
      </c>
      <c r="D47" s="181"/>
      <c r="E47" s="12" t="s">
        <v>14</v>
      </c>
      <c r="F47" s="16">
        <v>1.7588649736760607</v>
      </c>
      <c r="G47" s="16">
        <v>13.61528336946423</v>
      </c>
      <c r="H47" s="16">
        <v>73.351463301331677</v>
      </c>
      <c r="I47" s="16">
        <v>11.274388355528027</v>
      </c>
      <c r="J47" s="68">
        <f t="shared" si="1"/>
        <v>84.625851656859709</v>
      </c>
      <c r="K47" s="63">
        <f>-J47</f>
        <v>-84.625851656859709</v>
      </c>
      <c r="L47" s="189"/>
      <c r="M47" s="186"/>
      <c r="N47" s="12">
        <v>2019</v>
      </c>
      <c r="O47" s="181"/>
      <c r="P47" s="12" t="s">
        <v>14</v>
      </c>
      <c r="Q47" s="16">
        <v>2.1863191476181627</v>
      </c>
      <c r="R47" s="16">
        <v>27.003383819612218</v>
      </c>
      <c r="S47" s="16">
        <v>59.838048999566375</v>
      </c>
      <c r="T47" s="16">
        <v>10.972248033203247</v>
      </c>
      <c r="U47" s="53">
        <f>SUM(S47:T47)</f>
        <v>70.810297032769626</v>
      </c>
      <c r="V47" s="142"/>
    </row>
    <row r="48" spans="1:25">
      <c r="A48" s="186"/>
      <c r="B48" s="186"/>
      <c r="C48" s="12">
        <v>2020</v>
      </c>
      <c r="D48" s="181"/>
      <c r="E48" s="12" t="s">
        <v>15</v>
      </c>
      <c r="F48" s="16">
        <f>'Figure 1'!E7</f>
        <v>2.6</v>
      </c>
      <c r="G48" s="16">
        <f>'Figure 1'!F7</f>
        <v>19.190000000000001</v>
      </c>
      <c r="H48" s="16">
        <f>'Figure 1'!G7</f>
        <v>71.900000000000006</v>
      </c>
      <c r="I48" s="16">
        <f>'Figure 1'!H7</f>
        <v>6.3</v>
      </c>
      <c r="J48" s="68">
        <f t="shared" si="1"/>
        <v>78.2</v>
      </c>
      <c r="K48" s="63">
        <f t="shared" si="0"/>
        <v>-78.2</v>
      </c>
      <c r="L48" s="189"/>
      <c r="M48" s="186"/>
      <c r="N48" s="12">
        <v>2020</v>
      </c>
      <c r="O48" s="181"/>
      <c r="P48" s="12" t="s">
        <v>15</v>
      </c>
      <c r="Q48" s="16">
        <f>'Figure 2'!E7</f>
        <v>5.27</v>
      </c>
      <c r="R48" s="16">
        <f>'Figure 2'!F7</f>
        <v>40.79</v>
      </c>
      <c r="S48" s="16">
        <f>'Figure 2'!G7</f>
        <v>49.17</v>
      </c>
      <c r="T48" s="16">
        <f>'Figure 2'!H7</f>
        <v>4.76</v>
      </c>
      <c r="U48" s="53">
        <f t="shared" si="2"/>
        <v>53.93</v>
      </c>
      <c r="V48" s="142"/>
      <c r="X48" s="41">
        <f>J48-J49</f>
        <v>5.3060279990238115</v>
      </c>
      <c r="Y48" s="41">
        <f>U48-U49</f>
        <v>1.3397174438994028</v>
      </c>
    </row>
    <row r="49" spans="1:25" ht="12" customHeight="1">
      <c r="A49" s="186"/>
      <c r="B49" s="186"/>
      <c r="C49" s="12">
        <v>2019</v>
      </c>
      <c r="D49" s="181"/>
      <c r="E49" s="12" t="s">
        <v>15</v>
      </c>
      <c r="F49" s="16">
        <v>4.4061855212655026</v>
      </c>
      <c r="G49" s="16">
        <v>22.699842477758303</v>
      </c>
      <c r="H49" s="16">
        <v>67.31413484791338</v>
      </c>
      <c r="I49" s="16">
        <v>5.579837153062809</v>
      </c>
      <c r="J49" s="68">
        <f t="shared" si="1"/>
        <v>72.893972000976191</v>
      </c>
      <c r="K49" s="63">
        <f>-J49</f>
        <v>-72.893972000976191</v>
      </c>
      <c r="L49" s="189"/>
      <c r="M49" s="186"/>
      <c r="N49" s="12">
        <v>2019</v>
      </c>
      <c r="O49" s="181"/>
      <c r="P49" s="12" t="s">
        <v>15</v>
      </c>
      <c r="Q49" s="16">
        <v>5.3880984618116443</v>
      </c>
      <c r="R49" s="16">
        <v>42.021618982087766</v>
      </c>
      <c r="S49" s="16">
        <v>47.80480767096531</v>
      </c>
      <c r="T49" s="16">
        <v>4.7854748851352849</v>
      </c>
      <c r="U49" s="53">
        <f>SUM(S49:T49)</f>
        <v>52.590282556100597</v>
      </c>
      <c r="V49" s="142"/>
    </row>
    <row r="50" spans="1:25">
      <c r="A50" s="186"/>
      <c r="B50" s="186"/>
      <c r="C50" s="12">
        <v>2020</v>
      </c>
      <c r="D50" s="181"/>
      <c r="E50" s="12" t="s">
        <v>16</v>
      </c>
      <c r="F50" s="16">
        <f>'Figure 1'!E8</f>
        <v>4.82</v>
      </c>
      <c r="G50" s="16">
        <f>'Figure 1'!F8</f>
        <v>27.59</v>
      </c>
      <c r="H50" s="16">
        <f>'Figure 1'!G8</f>
        <v>64.180000000000007</v>
      </c>
      <c r="I50" s="16">
        <f>'Figure 1'!H8</f>
        <v>3.41</v>
      </c>
      <c r="J50" s="68">
        <f t="shared" si="1"/>
        <v>67.59</v>
      </c>
      <c r="K50" s="63">
        <f t="shared" si="0"/>
        <v>-67.59</v>
      </c>
      <c r="L50" s="189"/>
      <c r="M50" s="186"/>
      <c r="N50" s="12">
        <v>2020</v>
      </c>
      <c r="O50" s="181"/>
      <c r="P50" s="12" t="s">
        <v>16</v>
      </c>
      <c r="Q50" s="16">
        <f>'Figure 2'!E8</f>
        <v>9.84</v>
      </c>
      <c r="R50" s="16">
        <f>'Figure 2'!F8</f>
        <v>50.59</v>
      </c>
      <c r="S50" s="16">
        <f>'Figure 2'!G8</f>
        <v>37.47</v>
      </c>
      <c r="T50" s="16">
        <f>'Figure 2'!H8</f>
        <v>2.11</v>
      </c>
      <c r="U50" s="53">
        <f t="shared" si="2"/>
        <v>39.58</v>
      </c>
      <c r="V50" s="142"/>
      <c r="X50" s="41">
        <f>J50-J51</f>
        <v>4.6221673882982373</v>
      </c>
      <c r="Y50" s="41">
        <f>U50-U51</f>
        <v>-0.24230683801364705</v>
      </c>
    </row>
    <row r="51" spans="1:25" ht="12" customHeight="1">
      <c r="A51" s="186"/>
      <c r="B51" s="186"/>
      <c r="C51" s="12">
        <v>2019</v>
      </c>
      <c r="D51" s="182"/>
      <c r="E51" s="12" t="s">
        <v>16</v>
      </c>
      <c r="F51" s="16">
        <v>7.6168023031759349</v>
      </c>
      <c r="G51" s="16">
        <v>29.4153650851223</v>
      </c>
      <c r="H51" s="16">
        <v>60.075261260852812</v>
      </c>
      <c r="I51" s="16">
        <v>2.8925713508489559</v>
      </c>
      <c r="J51" s="68">
        <f t="shared" si="1"/>
        <v>62.967832611701766</v>
      </c>
      <c r="K51" s="63">
        <f t="shared" si="0"/>
        <v>-62.967832611701766</v>
      </c>
      <c r="L51" s="189"/>
      <c r="M51" s="186"/>
      <c r="N51" s="12">
        <v>2019</v>
      </c>
      <c r="O51" s="182"/>
      <c r="P51" s="12" t="s">
        <v>16</v>
      </c>
      <c r="Q51" s="16">
        <v>9.5555404455928024</v>
      </c>
      <c r="R51" s="16">
        <v>50.622152716393558</v>
      </c>
      <c r="S51" s="16">
        <v>37.476485120464176</v>
      </c>
      <c r="T51" s="16">
        <v>2.3458217175494664</v>
      </c>
      <c r="U51" s="53">
        <f t="shared" si="2"/>
        <v>39.822306838013645</v>
      </c>
      <c r="V51" s="142"/>
    </row>
    <row r="52" spans="1:25" ht="12" customHeight="1">
      <c r="A52" s="186"/>
      <c r="B52" s="186"/>
      <c r="C52" s="12"/>
      <c r="D52" s="87"/>
      <c r="E52" s="12"/>
      <c r="F52" s="16"/>
      <c r="G52" s="16"/>
      <c r="H52" s="16"/>
      <c r="I52" s="16"/>
      <c r="J52" s="68"/>
      <c r="K52" s="63"/>
      <c r="L52" s="189"/>
      <c r="M52" s="186"/>
      <c r="N52" s="12"/>
      <c r="O52" s="87"/>
      <c r="P52" s="12"/>
      <c r="Q52" s="16"/>
      <c r="R52" s="16"/>
      <c r="S52" s="16"/>
      <c r="T52" s="16"/>
      <c r="U52" s="53"/>
      <c r="V52" s="142"/>
    </row>
    <row r="53" spans="1:25" ht="12" customHeight="1">
      <c r="A53" s="186"/>
      <c r="B53" s="186"/>
      <c r="C53" s="12">
        <v>2020</v>
      </c>
      <c r="D53" s="180" t="s">
        <v>88</v>
      </c>
      <c r="E53" s="12" t="s">
        <v>62</v>
      </c>
      <c r="F53" s="16"/>
      <c r="G53" s="16"/>
      <c r="H53" s="16"/>
      <c r="I53" s="16"/>
      <c r="J53" s="68">
        <f>'Figure 3'!C34</f>
        <v>75.150000000000006</v>
      </c>
      <c r="K53" s="63">
        <f t="shared" ref="K53:K62" si="3">-J53</f>
        <v>-75.150000000000006</v>
      </c>
      <c r="L53" s="189"/>
      <c r="M53" s="186"/>
      <c r="N53" s="12">
        <v>2020</v>
      </c>
      <c r="O53" s="180" t="s">
        <v>88</v>
      </c>
      <c r="P53" s="12" t="s">
        <v>62</v>
      </c>
      <c r="Q53" s="16"/>
      <c r="R53" s="16"/>
      <c r="S53" s="16"/>
      <c r="T53" s="16"/>
      <c r="U53" s="53">
        <f>'Figure 3'!E34</f>
        <v>49.87</v>
      </c>
      <c r="V53" s="142"/>
      <c r="X53" s="41">
        <f>J53-J54</f>
        <v>5.1500000000000057</v>
      </c>
      <c r="Y53" s="41">
        <f>U53-U54</f>
        <v>0.6699999999999946</v>
      </c>
    </row>
    <row r="54" spans="1:25" ht="12" customHeight="1">
      <c r="A54" s="186"/>
      <c r="B54" s="186"/>
      <c r="C54" s="12">
        <v>2019</v>
      </c>
      <c r="D54" s="181"/>
      <c r="E54" s="12" t="s">
        <v>62</v>
      </c>
      <c r="F54" s="16"/>
      <c r="G54" s="16"/>
      <c r="H54" s="16"/>
      <c r="I54" s="16"/>
      <c r="J54" s="68">
        <v>70</v>
      </c>
      <c r="K54" s="63">
        <f>-J54</f>
        <v>-70</v>
      </c>
      <c r="L54" s="189"/>
      <c r="M54" s="186"/>
      <c r="N54" s="12">
        <v>2019</v>
      </c>
      <c r="O54" s="181"/>
      <c r="P54" s="12" t="s">
        <v>62</v>
      </c>
      <c r="Q54" s="16"/>
      <c r="R54" s="16"/>
      <c r="S54" s="16"/>
      <c r="T54" s="16"/>
      <c r="U54" s="53">
        <v>49.2</v>
      </c>
      <c r="V54" s="142"/>
    </row>
    <row r="55" spans="1:25" ht="12" customHeight="1">
      <c r="A55" s="186"/>
      <c r="B55" s="186"/>
      <c r="C55" s="12">
        <v>2020</v>
      </c>
      <c r="D55" s="181"/>
      <c r="E55" s="12" t="s">
        <v>63</v>
      </c>
      <c r="F55" s="16"/>
      <c r="G55" s="16"/>
      <c r="H55" s="16"/>
      <c r="I55" s="16"/>
      <c r="J55" s="68">
        <f>'Figure 3'!C35</f>
        <v>86.12</v>
      </c>
      <c r="K55" s="63">
        <f t="shared" si="3"/>
        <v>-86.12</v>
      </c>
      <c r="L55" s="189"/>
      <c r="M55" s="186"/>
      <c r="N55" s="12">
        <v>2020</v>
      </c>
      <c r="O55" s="181"/>
      <c r="P55" s="12" t="s">
        <v>63</v>
      </c>
      <c r="Q55" s="16"/>
      <c r="R55" s="16"/>
      <c r="S55" s="16"/>
      <c r="T55" s="16"/>
      <c r="U55" s="53">
        <f>'Figure 3'!E35</f>
        <v>66.489999999999995</v>
      </c>
      <c r="V55" s="142"/>
      <c r="X55" s="41">
        <f>J55-J56</f>
        <v>5.519999999999996</v>
      </c>
      <c r="Y55" s="41">
        <f>U55-U56</f>
        <v>2.789999999999992</v>
      </c>
    </row>
    <row r="56" spans="1:25" ht="12" customHeight="1">
      <c r="A56" s="186"/>
      <c r="B56" s="186"/>
      <c r="C56" s="12">
        <v>2019</v>
      </c>
      <c r="D56" s="181"/>
      <c r="E56" s="12" t="s">
        <v>63</v>
      </c>
      <c r="F56" s="16"/>
      <c r="G56" s="16"/>
      <c r="H56" s="16"/>
      <c r="I56" s="16"/>
      <c r="J56" s="68">
        <v>80.600000000000009</v>
      </c>
      <c r="K56" s="63">
        <f>-J56</f>
        <v>-80.600000000000009</v>
      </c>
      <c r="L56" s="189"/>
      <c r="M56" s="186"/>
      <c r="N56" s="12">
        <v>2019</v>
      </c>
      <c r="O56" s="181"/>
      <c r="P56" s="12" t="s">
        <v>63</v>
      </c>
      <c r="Q56" s="16"/>
      <c r="R56" s="16"/>
      <c r="S56" s="16"/>
      <c r="T56" s="16"/>
      <c r="U56" s="53">
        <v>63.7</v>
      </c>
      <c r="V56" s="142"/>
    </row>
    <row r="57" spans="1:25">
      <c r="A57" s="186"/>
      <c r="B57" s="186"/>
      <c r="C57" s="12">
        <v>2020</v>
      </c>
      <c r="D57" s="181"/>
      <c r="E57" s="12" t="s">
        <v>64</v>
      </c>
      <c r="F57" s="16"/>
      <c r="G57" s="16"/>
      <c r="H57" s="16"/>
      <c r="I57" s="16"/>
      <c r="J57" s="68">
        <f>'Figure 3'!C36</f>
        <v>89.72</v>
      </c>
      <c r="K57" s="63">
        <f t="shared" si="3"/>
        <v>-89.72</v>
      </c>
      <c r="L57" s="189"/>
      <c r="M57" s="186"/>
      <c r="N57" s="12">
        <v>2020</v>
      </c>
      <c r="O57" s="181"/>
      <c r="P57" s="12" t="s">
        <v>64</v>
      </c>
      <c r="Q57" s="16"/>
      <c r="R57" s="16"/>
      <c r="S57" s="16"/>
      <c r="T57" s="16"/>
      <c r="U57" s="53">
        <f>'Figure 3'!E36</f>
        <v>73.240000000000009</v>
      </c>
      <c r="V57" s="142"/>
      <c r="X57" s="41">
        <f>J57-J58</f>
        <v>5.4200000000000017</v>
      </c>
      <c r="Y57" s="41">
        <f>U57-U58</f>
        <v>3.2400000000000091</v>
      </c>
    </row>
    <row r="58" spans="1:25" ht="12" customHeight="1">
      <c r="A58" s="186"/>
      <c r="B58" s="186"/>
      <c r="C58" s="12">
        <v>2019</v>
      </c>
      <c r="D58" s="181"/>
      <c r="E58" s="12" t="s">
        <v>64</v>
      </c>
      <c r="F58" s="16"/>
      <c r="G58" s="16"/>
      <c r="H58" s="16"/>
      <c r="I58" s="16"/>
      <c r="J58" s="68">
        <v>84.3</v>
      </c>
      <c r="K58" s="63">
        <f>-J58</f>
        <v>-84.3</v>
      </c>
      <c r="L58" s="189"/>
      <c r="M58" s="186"/>
      <c r="N58" s="12">
        <v>2019</v>
      </c>
      <c r="O58" s="181"/>
      <c r="P58" s="12" t="s">
        <v>64</v>
      </c>
      <c r="Q58" s="16"/>
      <c r="R58" s="16"/>
      <c r="S58" s="16"/>
      <c r="T58" s="16"/>
      <c r="U58" s="53">
        <v>70</v>
      </c>
      <c r="V58" s="142"/>
    </row>
    <row r="59" spans="1:25">
      <c r="A59" s="186"/>
      <c r="B59" s="186"/>
      <c r="C59" s="12">
        <v>2020</v>
      </c>
      <c r="D59" s="181"/>
      <c r="E59" s="12" t="s">
        <v>66</v>
      </c>
      <c r="F59" s="16"/>
      <c r="G59" s="16"/>
      <c r="H59" s="16"/>
      <c r="I59" s="16"/>
      <c r="J59" s="68">
        <f>'Figure 3'!C37</f>
        <v>92.4</v>
      </c>
      <c r="K59" s="63">
        <f t="shared" si="3"/>
        <v>-92.4</v>
      </c>
      <c r="L59" s="189"/>
      <c r="M59" s="186"/>
      <c r="N59" s="12">
        <v>2020</v>
      </c>
      <c r="O59" s="181"/>
      <c r="P59" s="12" t="s">
        <v>66</v>
      </c>
      <c r="Q59" s="16"/>
      <c r="R59" s="16"/>
      <c r="S59" s="16"/>
      <c r="T59" s="16"/>
      <c r="U59" s="53">
        <f>'Figure 3'!E37</f>
        <v>78.400000000000006</v>
      </c>
      <c r="V59" s="142"/>
      <c r="X59" s="41">
        <f>J59-J60</f>
        <v>4.7000000000000028</v>
      </c>
      <c r="Y59" s="41">
        <f>U59-U60</f>
        <v>3.6000000000000085</v>
      </c>
    </row>
    <row r="60" spans="1:25" ht="12" customHeight="1">
      <c r="A60" s="186"/>
      <c r="B60" s="186"/>
      <c r="C60" s="12">
        <v>2019</v>
      </c>
      <c r="D60" s="181"/>
      <c r="E60" s="12" t="s">
        <v>66</v>
      </c>
      <c r="F60" s="16"/>
      <c r="G60" s="16"/>
      <c r="H60" s="16"/>
      <c r="I60" s="16"/>
      <c r="J60" s="68">
        <v>87.7</v>
      </c>
      <c r="K60" s="63">
        <f>-J60</f>
        <v>-87.7</v>
      </c>
      <c r="L60" s="189"/>
      <c r="M60" s="186"/>
      <c r="N60" s="12">
        <v>2019</v>
      </c>
      <c r="O60" s="181"/>
      <c r="P60" s="12" t="s">
        <v>66</v>
      </c>
      <c r="Q60" s="16"/>
      <c r="R60" s="16"/>
      <c r="S60" s="16"/>
      <c r="T60" s="16"/>
      <c r="U60" s="53">
        <v>74.8</v>
      </c>
      <c r="V60" s="142"/>
    </row>
    <row r="61" spans="1:25" ht="12" customHeight="1">
      <c r="A61" s="186"/>
      <c r="B61" s="186"/>
      <c r="C61" s="12">
        <v>2020</v>
      </c>
      <c r="D61" s="181"/>
      <c r="E61" s="12" t="s">
        <v>65</v>
      </c>
      <c r="F61" s="16"/>
      <c r="G61" s="16"/>
      <c r="H61" s="16"/>
      <c r="I61" s="16"/>
      <c r="J61" s="68">
        <f>'Figure 3'!C38</f>
        <v>95.89</v>
      </c>
      <c r="K61" s="63">
        <f t="shared" si="3"/>
        <v>-95.89</v>
      </c>
      <c r="L61" s="189"/>
      <c r="M61" s="186"/>
      <c r="N61" s="12">
        <v>2020</v>
      </c>
      <c r="O61" s="181"/>
      <c r="P61" s="12" t="s">
        <v>65</v>
      </c>
      <c r="Q61" s="16"/>
      <c r="R61" s="16"/>
      <c r="S61" s="16"/>
      <c r="T61" s="16"/>
      <c r="U61" s="53">
        <f>'Figure 3'!E38</f>
        <v>86.41</v>
      </c>
      <c r="V61" s="142"/>
      <c r="X61" s="41">
        <f>J61-J62</f>
        <v>3.4899999999999949</v>
      </c>
      <c r="Y61" s="41">
        <f>U61-U62</f>
        <v>3.7099999999999937</v>
      </c>
    </row>
    <row r="62" spans="1:25" ht="12" customHeight="1">
      <c r="A62" s="186"/>
      <c r="B62" s="186"/>
      <c r="C62" s="12">
        <v>2019</v>
      </c>
      <c r="D62" s="182"/>
      <c r="E62" s="12" t="s">
        <v>65</v>
      </c>
      <c r="F62" s="16"/>
      <c r="G62" s="16"/>
      <c r="H62" s="16"/>
      <c r="I62" s="16"/>
      <c r="J62" s="68">
        <v>92.4</v>
      </c>
      <c r="K62" s="63">
        <f t="shared" si="3"/>
        <v>-92.4</v>
      </c>
      <c r="L62" s="189"/>
      <c r="M62" s="186"/>
      <c r="N62" s="12">
        <v>2019</v>
      </c>
      <c r="O62" s="182"/>
      <c r="P62" s="12" t="s">
        <v>65</v>
      </c>
      <c r="Q62" s="16"/>
      <c r="R62" s="16"/>
      <c r="S62" s="16"/>
      <c r="T62" s="16"/>
      <c r="U62" s="53">
        <v>82.7</v>
      </c>
      <c r="V62" s="142"/>
    </row>
    <row r="63" spans="1:25" ht="12" customHeight="1">
      <c r="A63" s="186"/>
      <c r="B63" s="186"/>
      <c r="C63" s="12"/>
      <c r="D63" s="60"/>
      <c r="E63" s="12"/>
      <c r="F63" s="16"/>
      <c r="G63" s="16"/>
      <c r="H63" s="16"/>
      <c r="I63" s="16"/>
      <c r="J63" s="68"/>
      <c r="K63" s="63">
        <f t="shared" si="0"/>
        <v>0</v>
      </c>
      <c r="L63" s="189"/>
      <c r="M63" s="186"/>
      <c r="N63" s="12"/>
      <c r="O63" s="60"/>
      <c r="P63" s="12"/>
      <c r="Q63" s="16"/>
      <c r="R63" s="16"/>
      <c r="S63" s="16"/>
      <c r="T63" s="16"/>
      <c r="U63" s="53"/>
      <c r="V63" s="142"/>
    </row>
    <row r="64" spans="1:25" ht="12" customHeight="1">
      <c r="A64" s="186"/>
      <c r="B64" s="186"/>
      <c r="C64" s="12">
        <v>2020</v>
      </c>
      <c r="D64" s="177" t="s">
        <v>17</v>
      </c>
      <c r="E64" s="12" t="s">
        <v>18</v>
      </c>
      <c r="F64" s="16">
        <f>'Figure 1'!E9</f>
        <v>0.73</v>
      </c>
      <c r="G64" s="16">
        <f>'Figure 1'!F9</f>
        <v>8.17</v>
      </c>
      <c r="H64" s="16">
        <f>'Figure 1'!G9</f>
        <v>75.08</v>
      </c>
      <c r="I64" s="16">
        <f>'Figure 1'!H9</f>
        <v>16.02</v>
      </c>
      <c r="J64" s="68">
        <f>SUM(H64:I64)</f>
        <v>91.1</v>
      </c>
      <c r="K64" s="63">
        <f t="shared" si="0"/>
        <v>-91.1</v>
      </c>
      <c r="L64" s="189"/>
      <c r="M64" s="186"/>
      <c r="N64" s="12">
        <v>2020</v>
      </c>
      <c r="O64" s="177" t="s">
        <v>17</v>
      </c>
      <c r="P64" s="12" t="s">
        <v>18</v>
      </c>
      <c r="Q64" s="16">
        <f>'Figure 2'!E9</f>
        <v>1.98</v>
      </c>
      <c r="R64" s="16">
        <f>'Figure 2'!F9</f>
        <v>26.46</v>
      </c>
      <c r="S64" s="16">
        <f>'Figure 2'!G9</f>
        <v>61.51</v>
      </c>
      <c r="T64" s="16">
        <f>'Figure 2'!H9</f>
        <v>10.050000000000001</v>
      </c>
      <c r="U64" s="53">
        <f>SUM(S64:T64)</f>
        <v>71.56</v>
      </c>
      <c r="V64" s="142"/>
      <c r="X64" s="41">
        <f>J64-J65</f>
        <v>3.2939041657351567</v>
      </c>
      <c r="Y64" s="41">
        <f>U64-U65</f>
        <v>1.9186814824011407</v>
      </c>
    </row>
    <row r="65" spans="1:25" ht="12" customHeight="1">
      <c r="A65" s="186"/>
      <c r="B65" s="186"/>
      <c r="C65" s="12">
        <v>2019</v>
      </c>
      <c r="D65" s="178"/>
      <c r="E65" s="12" t="s">
        <v>18</v>
      </c>
      <c r="F65" s="16">
        <v>1.3704448915716521</v>
      </c>
      <c r="G65" s="16">
        <v>10.823459274163499</v>
      </c>
      <c r="H65" s="16">
        <v>74.348808902799504</v>
      </c>
      <c r="I65" s="16">
        <v>13.457286931465335</v>
      </c>
      <c r="J65" s="68">
        <f>SUM(H65:I65)</f>
        <v>87.806095834264838</v>
      </c>
      <c r="K65" s="63">
        <f>-J65</f>
        <v>-87.806095834264838</v>
      </c>
      <c r="L65" s="189"/>
      <c r="M65" s="186"/>
      <c r="N65" s="12">
        <v>2019</v>
      </c>
      <c r="O65" s="178"/>
      <c r="P65" s="12" t="s">
        <v>18</v>
      </c>
      <c r="Q65" s="16">
        <v>2.1952945558383514</v>
      </c>
      <c r="R65" s="16">
        <v>28.16338692656279</v>
      </c>
      <c r="S65" s="16">
        <v>60.606369110435161</v>
      </c>
      <c r="T65" s="16">
        <v>9.0349494071636975</v>
      </c>
      <c r="U65" s="53">
        <f>SUM(S65:T65)</f>
        <v>69.641318517598862</v>
      </c>
      <c r="V65" s="142"/>
    </row>
    <row r="66" spans="1:25" ht="12" customHeight="1">
      <c r="A66" s="186"/>
      <c r="B66" s="186"/>
      <c r="C66" s="12">
        <v>2020</v>
      </c>
      <c r="D66" s="178"/>
      <c r="E66" s="12" t="s">
        <v>19</v>
      </c>
      <c r="F66" s="16">
        <f>'Figure 1'!E10</f>
        <v>1.35</v>
      </c>
      <c r="G66" s="16">
        <f>'Figure 1'!F10</f>
        <v>13</v>
      </c>
      <c r="H66" s="16">
        <f>'Figure 1'!G10</f>
        <v>74.989999999999995</v>
      </c>
      <c r="I66" s="16">
        <f>'Figure 1'!H10</f>
        <v>10.66</v>
      </c>
      <c r="J66" s="68">
        <f>SUM(H66:I66)</f>
        <v>85.649999999999991</v>
      </c>
      <c r="K66" s="63">
        <f t="shared" si="0"/>
        <v>-85.649999999999991</v>
      </c>
      <c r="L66" s="189"/>
      <c r="M66" s="186"/>
      <c r="N66" s="12">
        <v>2020</v>
      </c>
      <c r="O66" s="178"/>
      <c r="P66" s="12" t="s">
        <v>19</v>
      </c>
      <c r="Q66" s="16">
        <f>'Figure 2'!E10</f>
        <v>2.7</v>
      </c>
      <c r="R66" s="16">
        <f>'Figure 2'!F10</f>
        <v>25.19</v>
      </c>
      <c r="S66" s="16">
        <f>'Figure 2'!G10</f>
        <v>58.27</v>
      </c>
      <c r="T66" s="16">
        <f>'Figure 2'!H10</f>
        <v>13.83</v>
      </c>
      <c r="U66" s="53">
        <f>SUM(S66:T66)</f>
        <v>72.100000000000009</v>
      </c>
      <c r="V66" s="142"/>
      <c r="X66" s="41">
        <f>J66-J67</f>
        <v>6.2058804094109234</v>
      </c>
      <c r="Y66" s="41">
        <f>U66-U67</f>
        <v>3.7662190713625421</v>
      </c>
    </row>
    <row r="67" spans="1:25">
      <c r="A67" s="187"/>
      <c r="B67" s="187"/>
      <c r="C67" s="12">
        <v>2019</v>
      </c>
      <c r="D67" s="179"/>
      <c r="E67" s="12" t="s">
        <v>19</v>
      </c>
      <c r="F67" s="16">
        <v>2.9612409734206162</v>
      </c>
      <c r="G67" s="16">
        <v>17.59463943599032</v>
      </c>
      <c r="H67" s="16">
        <v>70.193391046393884</v>
      </c>
      <c r="I67" s="16">
        <v>9.2507285441951783</v>
      </c>
      <c r="J67" s="68">
        <f>SUM(H67:I67)</f>
        <v>79.444119590589068</v>
      </c>
      <c r="K67" s="63">
        <f t="shared" si="0"/>
        <v>-79.444119590589068</v>
      </c>
      <c r="L67" s="190"/>
      <c r="M67" s="187"/>
      <c r="N67" s="12">
        <v>2019</v>
      </c>
      <c r="O67" s="179"/>
      <c r="P67" s="12" t="s">
        <v>19</v>
      </c>
      <c r="Q67" s="16">
        <v>3.2892313323050524</v>
      </c>
      <c r="R67" s="16">
        <v>28.376987739057483</v>
      </c>
      <c r="S67" s="16">
        <v>55.879144514660133</v>
      </c>
      <c r="T67" s="16">
        <v>12.454636413977331</v>
      </c>
      <c r="U67" s="53">
        <f>SUM(S67:T67)</f>
        <v>68.333780928637466</v>
      </c>
      <c r="V67" s="142"/>
    </row>
  </sheetData>
  <mergeCells count="15">
    <mergeCell ref="D53:D62"/>
    <mergeCell ref="O53:O62"/>
    <mergeCell ref="D64:D67"/>
    <mergeCell ref="O64:O67"/>
    <mergeCell ref="A2:F2"/>
    <mergeCell ref="A36:A67"/>
    <mergeCell ref="B36:B67"/>
    <mergeCell ref="D36:D37"/>
    <mergeCell ref="L36:L67"/>
    <mergeCell ref="M36:M67"/>
    <mergeCell ref="O36:O37"/>
    <mergeCell ref="D39:D42"/>
    <mergeCell ref="O39:O42"/>
    <mergeCell ref="D44:D51"/>
    <mergeCell ref="O44:O51"/>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4"/>
  <sheetViews>
    <sheetView zoomScaleNormal="100" workbookViewId="0">
      <selection activeCell="A20" sqref="A20"/>
    </sheetView>
  </sheetViews>
  <sheetFormatPr baseColWidth="10" defaultColWidth="7.75" defaultRowHeight="12"/>
  <cols>
    <col min="1" max="1" width="13.125" style="4" bestFit="1" customWidth="1"/>
    <col min="2" max="2" width="7.875" style="4" bestFit="1" customWidth="1"/>
    <col min="3" max="3" width="7.875" style="4" customWidth="1"/>
    <col min="4" max="4" width="19.5" style="4" bestFit="1" customWidth="1"/>
    <col min="5" max="5" width="26.125" style="4" bestFit="1" customWidth="1"/>
    <col min="6" max="6" width="11.875" style="4" hidden="1" customWidth="1"/>
    <col min="7" max="8" width="10.375" style="4" hidden="1" customWidth="1"/>
    <col min="9" max="9" width="9.75" style="4" hidden="1" customWidth="1"/>
    <col min="10" max="10" width="9.75" style="62" customWidth="1"/>
    <col min="11" max="11" width="2.625" style="62" customWidth="1"/>
    <col min="12" max="12" width="11.875" style="62" bestFit="1" customWidth="1"/>
    <col min="13" max="13" width="7.75" style="4"/>
    <col min="14" max="14" width="7.875" style="4" customWidth="1"/>
    <col min="15" max="16" width="7.75" style="4"/>
    <col min="17" max="20" width="7.75" style="4" hidden="1" customWidth="1"/>
    <col min="21" max="21" width="7.75" style="4"/>
    <col min="22" max="26" width="7.75" style="39"/>
    <col min="27" max="16384" width="7.75" style="4"/>
  </cols>
  <sheetData>
    <row r="1" spans="1:21">
      <c r="F1" s="38"/>
      <c r="G1" s="38"/>
      <c r="H1" s="38"/>
      <c r="I1" s="38"/>
      <c r="J1" s="73">
        <f>J51-J53</f>
        <v>5.4500000000000028</v>
      </c>
      <c r="K1" s="39"/>
      <c r="L1" s="39"/>
      <c r="M1" s="39"/>
      <c r="N1" s="39"/>
      <c r="O1" s="39"/>
      <c r="P1" s="39"/>
      <c r="Q1" s="39"/>
      <c r="R1" s="39"/>
      <c r="S1" s="39"/>
      <c r="T1" s="39"/>
      <c r="U1" s="74">
        <f>U51-U53</f>
        <v>-0.54000000000000625</v>
      </c>
    </row>
    <row r="2" spans="1:21" ht="15.75">
      <c r="A2" s="183" t="s">
        <v>96</v>
      </c>
      <c r="B2" s="184"/>
      <c r="C2" s="184"/>
      <c r="D2" s="184"/>
      <c r="E2" s="184"/>
      <c r="F2" s="184"/>
      <c r="G2" s="39"/>
      <c r="H2" s="40"/>
      <c r="I2" s="39"/>
      <c r="J2" s="41">
        <f>J52-J54</f>
        <v>8.3619762436757696</v>
      </c>
      <c r="K2" s="39"/>
      <c r="L2" s="39"/>
      <c r="M2" s="39"/>
      <c r="N2" s="39"/>
      <c r="O2" s="39"/>
      <c r="P2" s="39"/>
      <c r="Q2" s="39"/>
      <c r="R2" s="39"/>
      <c r="S2" s="39"/>
      <c r="T2" s="39"/>
      <c r="U2" s="41">
        <f>U52-U54</f>
        <v>1.3075375889613952</v>
      </c>
    </row>
    <row r="3" spans="1:21">
      <c r="E3" s="39" t="s">
        <v>35</v>
      </c>
      <c r="F3" s="39"/>
      <c r="G3" s="39"/>
      <c r="H3" s="40"/>
      <c r="I3" s="39"/>
      <c r="J3" s="39"/>
      <c r="K3" s="39"/>
      <c r="L3" s="39"/>
      <c r="M3" s="39"/>
      <c r="N3" s="39"/>
      <c r="O3" s="39"/>
      <c r="P3" s="39"/>
      <c r="Q3" s="39"/>
      <c r="R3" s="39"/>
      <c r="S3" s="39"/>
      <c r="T3" s="39"/>
      <c r="U3" s="39"/>
    </row>
    <row r="4" spans="1:21">
      <c r="E4" s="39" t="s">
        <v>11</v>
      </c>
      <c r="F4" s="39"/>
      <c r="G4" s="41"/>
      <c r="H4" s="40"/>
      <c r="I4" s="39"/>
    </row>
    <row r="5" spans="1:21">
      <c r="E5" s="39" t="s">
        <v>13</v>
      </c>
      <c r="F5" s="39"/>
      <c r="G5" s="41"/>
      <c r="H5" s="40"/>
      <c r="I5" s="39"/>
    </row>
    <row r="6" spans="1:21">
      <c r="E6" s="39" t="s">
        <v>33</v>
      </c>
      <c r="F6" s="39"/>
      <c r="G6" s="41"/>
      <c r="H6" s="40"/>
      <c r="I6" s="39"/>
    </row>
    <row r="7" spans="1:21">
      <c r="E7" s="39" t="s">
        <v>15</v>
      </c>
      <c r="F7" s="39"/>
      <c r="G7" s="39"/>
      <c r="H7" s="40"/>
      <c r="I7" s="39"/>
    </row>
    <row r="8" spans="1:21">
      <c r="E8" s="39" t="s">
        <v>16</v>
      </c>
      <c r="F8" s="39"/>
      <c r="G8" s="39"/>
      <c r="H8" s="40"/>
      <c r="I8" s="39"/>
    </row>
    <row r="9" spans="1:21">
      <c r="E9" s="39" t="s">
        <v>23</v>
      </c>
      <c r="F9" s="39"/>
      <c r="G9" s="39"/>
      <c r="H9" s="40"/>
      <c r="I9" s="39"/>
    </row>
    <row r="10" spans="1:21">
      <c r="E10" s="39" t="s">
        <v>24</v>
      </c>
      <c r="F10" s="39"/>
      <c r="G10" s="39"/>
      <c r="H10" s="40"/>
      <c r="I10" s="39"/>
    </row>
    <row r="11" spans="1:21">
      <c r="E11" s="39" t="s">
        <v>20</v>
      </c>
      <c r="F11" s="39"/>
      <c r="G11" s="39"/>
      <c r="H11" s="40"/>
      <c r="I11" s="39"/>
    </row>
    <row r="12" spans="1:21">
      <c r="E12" s="39" t="s">
        <v>35</v>
      </c>
      <c r="F12" s="39"/>
      <c r="G12" s="39"/>
      <c r="H12" s="40"/>
      <c r="I12" s="39"/>
    </row>
    <row r="13" spans="1:21">
      <c r="E13" s="39" t="s">
        <v>11</v>
      </c>
      <c r="F13" s="39"/>
      <c r="G13" s="41"/>
      <c r="H13" s="40"/>
      <c r="I13" s="39"/>
    </row>
    <row r="14" spans="1:21">
      <c r="E14" s="39" t="s">
        <v>13</v>
      </c>
      <c r="F14" s="39"/>
      <c r="G14" s="42"/>
      <c r="H14" s="40"/>
      <c r="I14" s="39"/>
    </row>
    <row r="15" spans="1:21">
      <c r="E15" s="39" t="s">
        <v>33</v>
      </c>
      <c r="F15" s="39"/>
      <c r="G15" s="41"/>
      <c r="H15" s="40"/>
      <c r="I15" s="39"/>
    </row>
    <row r="16" spans="1:21">
      <c r="E16" s="39" t="s">
        <v>15</v>
      </c>
      <c r="F16" s="39"/>
      <c r="G16" s="39"/>
      <c r="H16" s="40"/>
      <c r="I16" s="39"/>
    </row>
    <row r="17" spans="1:25">
      <c r="A17" s="86" t="s">
        <v>97</v>
      </c>
    </row>
    <row r="18" spans="1:25">
      <c r="A18" s="44" t="s">
        <v>36</v>
      </c>
    </row>
    <row r="19" spans="1:25">
      <c r="A19" s="45" t="s">
        <v>56</v>
      </c>
    </row>
    <row r="20" spans="1:25">
      <c r="A20" s="110" t="s">
        <v>126</v>
      </c>
    </row>
    <row r="21" spans="1:25" ht="12.75" thickBot="1"/>
    <row r="22" spans="1:25" ht="36.75" thickTop="1">
      <c r="A22" s="2" t="s">
        <v>0</v>
      </c>
      <c r="B22" s="2" t="s">
        <v>1</v>
      </c>
      <c r="C22" s="2" t="s">
        <v>61</v>
      </c>
      <c r="D22" s="2" t="s">
        <v>2</v>
      </c>
      <c r="E22" s="2"/>
      <c r="F22" s="3" t="s">
        <v>3</v>
      </c>
      <c r="G22" s="3" t="s">
        <v>4</v>
      </c>
      <c r="H22" s="3" t="s">
        <v>6</v>
      </c>
      <c r="I22" s="3" t="s">
        <v>5</v>
      </c>
      <c r="J22" s="66" t="s">
        <v>60</v>
      </c>
      <c r="L22" s="67" t="s">
        <v>0</v>
      </c>
      <c r="M22" s="2" t="s">
        <v>1</v>
      </c>
      <c r="N22" s="2" t="s">
        <v>61</v>
      </c>
      <c r="O22" s="2" t="s">
        <v>2</v>
      </c>
      <c r="P22" s="2"/>
      <c r="Q22" s="3" t="s">
        <v>3</v>
      </c>
      <c r="R22" s="3" t="s">
        <v>4</v>
      </c>
      <c r="S22" s="3" t="s">
        <v>6</v>
      </c>
      <c r="T22" s="3" t="s">
        <v>5</v>
      </c>
      <c r="U22" s="3" t="s">
        <v>60</v>
      </c>
      <c r="V22" s="70"/>
      <c r="X22" s="71"/>
    </row>
    <row r="23" spans="1:25" ht="17.25" customHeight="1">
      <c r="A23" s="185" t="s">
        <v>7</v>
      </c>
      <c r="B23" s="185" t="s">
        <v>8</v>
      </c>
      <c r="C23" s="12">
        <v>2020</v>
      </c>
      <c r="D23" s="191" t="s">
        <v>20</v>
      </c>
      <c r="E23" s="54" t="s">
        <v>20</v>
      </c>
      <c r="F23" s="55">
        <f>'Figure 1'!E12</f>
        <v>1.04</v>
      </c>
      <c r="G23" s="55">
        <f>'Figure 1'!F12</f>
        <v>10.63</v>
      </c>
      <c r="H23" s="55">
        <f>'Figure 1'!G12</f>
        <v>75.040000000000006</v>
      </c>
      <c r="I23" s="55">
        <f>'Figure 1'!H12</f>
        <v>13.29</v>
      </c>
      <c r="J23" s="68">
        <f>SUM(H23:I23)</f>
        <v>88.330000000000013</v>
      </c>
      <c r="K23" s="63">
        <f>-J23</f>
        <v>-88.330000000000013</v>
      </c>
      <c r="L23" s="188" t="s">
        <v>21</v>
      </c>
      <c r="M23" s="185" t="s">
        <v>8</v>
      </c>
      <c r="N23" s="12">
        <v>2020</v>
      </c>
      <c r="O23" s="191" t="s">
        <v>20</v>
      </c>
      <c r="P23" s="54" t="s">
        <v>20</v>
      </c>
      <c r="Q23" s="55">
        <f>'Figure 2'!E12</f>
        <v>2.35</v>
      </c>
      <c r="R23" s="55">
        <f>'Figure 2'!F12</f>
        <v>25.81</v>
      </c>
      <c r="S23" s="55">
        <f>'Figure 2'!G12</f>
        <v>59.85</v>
      </c>
      <c r="T23" s="55">
        <f>'Figure 2'!H12</f>
        <v>11.98</v>
      </c>
      <c r="U23" s="53">
        <f>SUM(S23:T23)</f>
        <v>71.83</v>
      </c>
      <c r="V23" s="72">
        <f>SUM(Q23:T23)</f>
        <v>99.990000000000009</v>
      </c>
      <c r="X23" s="41">
        <f>J23-J24</f>
        <v>4.8012710000000141</v>
      </c>
      <c r="Y23" s="41">
        <f>U23-U24</f>
        <v>2.8635579999999976</v>
      </c>
    </row>
    <row r="24" spans="1:25" ht="12" customHeight="1">
      <c r="A24" s="186"/>
      <c r="B24" s="186"/>
      <c r="C24" s="12">
        <v>2019</v>
      </c>
      <c r="D24" s="191"/>
      <c r="E24" s="54" t="s">
        <v>20</v>
      </c>
      <c r="F24" s="55">
        <v>2.1882260000000002</v>
      </c>
      <c r="G24" s="55">
        <v>14.283045</v>
      </c>
      <c r="H24" s="55">
        <v>72.222612999999996</v>
      </c>
      <c r="I24" s="55">
        <v>11.306115999999999</v>
      </c>
      <c r="J24" s="68">
        <f>SUM(H24:I24)</f>
        <v>83.528728999999998</v>
      </c>
      <c r="K24" s="63">
        <f t="shared" ref="K24:K54" si="0">-J24</f>
        <v>-83.528728999999998</v>
      </c>
      <c r="L24" s="189"/>
      <c r="M24" s="186"/>
      <c r="N24" s="12">
        <v>2019</v>
      </c>
      <c r="O24" s="191"/>
      <c r="P24" s="54" t="s">
        <v>20</v>
      </c>
      <c r="Q24" s="55">
        <v>2.7588809999999997</v>
      </c>
      <c r="R24" s="55">
        <v>28.274676999999997</v>
      </c>
      <c r="S24" s="55">
        <v>58.186084000000001</v>
      </c>
      <c r="T24" s="55">
        <v>10.780358</v>
      </c>
      <c r="U24" s="53">
        <f>SUM(S24:T24)</f>
        <v>68.966442000000001</v>
      </c>
      <c r="V24" s="72">
        <f>SUM(Q24:T24)</f>
        <v>100</v>
      </c>
    </row>
    <row r="25" spans="1:25" ht="12" customHeight="1">
      <c r="A25" s="186"/>
      <c r="B25" s="186"/>
      <c r="C25" s="12"/>
      <c r="D25" s="88"/>
      <c r="E25" s="54"/>
      <c r="F25" s="55"/>
      <c r="G25" s="55"/>
      <c r="H25" s="55"/>
      <c r="I25" s="55"/>
      <c r="J25" s="68"/>
      <c r="K25" s="63">
        <f t="shared" si="0"/>
        <v>0</v>
      </c>
      <c r="L25" s="189"/>
      <c r="M25" s="186"/>
      <c r="N25" s="12"/>
      <c r="O25" s="88"/>
      <c r="P25" s="54"/>
      <c r="Q25" s="55"/>
      <c r="R25" s="55"/>
      <c r="S25" s="55"/>
      <c r="T25" s="55"/>
      <c r="U25" s="53"/>
      <c r="V25" s="72"/>
    </row>
    <row r="26" spans="1:25" ht="12" customHeight="1">
      <c r="A26" s="186"/>
      <c r="B26" s="186"/>
      <c r="C26" s="12">
        <v>2020</v>
      </c>
      <c r="D26" s="180" t="s">
        <v>9</v>
      </c>
      <c r="E26" s="12" t="s">
        <v>10</v>
      </c>
      <c r="F26" s="53">
        <f>'Figure 1'!E3</f>
        <v>0.77</v>
      </c>
      <c r="G26" s="53">
        <f>'Figure 1'!F3</f>
        <v>8.7899999999999991</v>
      </c>
      <c r="H26" s="53">
        <f>'Figure 1'!G3</f>
        <v>76.349999999999994</v>
      </c>
      <c r="I26" s="53">
        <f>'Figure 1'!H3</f>
        <v>14.09</v>
      </c>
      <c r="J26" s="68">
        <f>SUM(H26:I26)</f>
        <v>90.44</v>
      </c>
      <c r="K26" s="63">
        <f t="shared" si="0"/>
        <v>-90.44</v>
      </c>
      <c r="L26" s="189"/>
      <c r="M26" s="186"/>
      <c r="N26" s="12">
        <v>2020</v>
      </c>
      <c r="O26" s="180" t="s">
        <v>9</v>
      </c>
      <c r="P26" s="12" t="s">
        <v>10</v>
      </c>
      <c r="Q26" s="53">
        <f>'Figure 2'!E3</f>
        <v>1.75</v>
      </c>
      <c r="R26" s="53">
        <f>'Figure 2'!F3</f>
        <v>23.52</v>
      </c>
      <c r="S26" s="53">
        <f>'Figure 2'!G3</f>
        <v>62.02</v>
      </c>
      <c r="T26" s="53">
        <f>'Figure 2'!H3</f>
        <v>12.7</v>
      </c>
      <c r="U26" s="53">
        <f>SUM(S26:T26)</f>
        <v>74.72</v>
      </c>
      <c r="V26" s="72">
        <f>SUM(Q26:T26)</f>
        <v>99.990000000000009</v>
      </c>
      <c r="X26" s="41">
        <f>J26-J27</f>
        <v>4.2199999999999989</v>
      </c>
      <c r="Y26" s="41">
        <f>U26-U27</f>
        <v>2.6299999999999955</v>
      </c>
    </row>
    <row r="27" spans="1:25" ht="12" customHeight="1">
      <c r="A27" s="186"/>
      <c r="B27" s="186"/>
      <c r="C27" s="12">
        <v>2019</v>
      </c>
      <c r="D27" s="181"/>
      <c r="E27" s="12" t="s">
        <v>10</v>
      </c>
      <c r="F27" s="53">
        <v>1.65</v>
      </c>
      <c r="G27" s="53">
        <v>12.13</v>
      </c>
      <c r="H27" s="53">
        <v>74.099999999999994</v>
      </c>
      <c r="I27" s="53">
        <v>12.12</v>
      </c>
      <c r="J27" s="68">
        <f>SUM(H27:I27)</f>
        <v>86.22</v>
      </c>
      <c r="K27" s="63">
        <f>-J27</f>
        <v>-86.22</v>
      </c>
      <c r="L27" s="189"/>
      <c r="M27" s="186"/>
      <c r="N27" s="12">
        <v>2019</v>
      </c>
      <c r="O27" s="181"/>
      <c r="P27" s="12" t="s">
        <v>10</v>
      </c>
      <c r="Q27" s="53">
        <v>2.2000000000000002</v>
      </c>
      <c r="R27" s="53">
        <v>25.72</v>
      </c>
      <c r="S27" s="53">
        <v>60.55</v>
      </c>
      <c r="T27" s="53">
        <v>11.54</v>
      </c>
      <c r="U27" s="53">
        <f>SUM(S27:T27)</f>
        <v>72.09</v>
      </c>
      <c r="V27" s="72">
        <f>SUM(Q27:T27)</f>
        <v>100.00999999999999</v>
      </c>
    </row>
    <row r="28" spans="1:25" ht="12" customHeight="1">
      <c r="A28" s="186"/>
      <c r="B28" s="186"/>
      <c r="C28" s="12">
        <v>2020</v>
      </c>
      <c r="D28" s="181"/>
      <c r="E28" s="12" t="s">
        <v>11</v>
      </c>
      <c r="F28" s="53">
        <f>'Figure 1'!E4</f>
        <v>5.28</v>
      </c>
      <c r="G28" s="53">
        <f>'Figure 1'!F4</f>
        <v>39.29</v>
      </c>
      <c r="H28" s="53">
        <f>'Figure 1'!G4</f>
        <v>54.63</v>
      </c>
      <c r="I28" s="53">
        <f>'Figure 1'!H4</f>
        <v>0.8</v>
      </c>
      <c r="J28" s="68">
        <f>SUM(H28:I28)</f>
        <v>55.43</v>
      </c>
      <c r="K28" s="63">
        <f t="shared" si="0"/>
        <v>-55.43</v>
      </c>
      <c r="L28" s="189"/>
      <c r="M28" s="186"/>
      <c r="N28" s="12">
        <v>2020</v>
      </c>
      <c r="O28" s="181"/>
      <c r="P28" s="12" t="s">
        <v>11</v>
      </c>
      <c r="Q28" s="53">
        <f>'Figure 2'!E4</f>
        <v>11.58</v>
      </c>
      <c r="R28" s="53">
        <f>'Figure 2'!F4</f>
        <v>61.48</v>
      </c>
      <c r="S28" s="53">
        <f>'Figure 2'!G4</f>
        <v>26.13</v>
      </c>
      <c r="T28" s="53">
        <f>'Figure 2'!H4</f>
        <v>0.81</v>
      </c>
      <c r="U28" s="53">
        <f>SUM(S28:T28)</f>
        <v>26.939999999999998</v>
      </c>
      <c r="V28" s="72">
        <f>SUM(Q28:T28)</f>
        <v>100</v>
      </c>
      <c r="X28" s="41">
        <f>J28-J29</f>
        <v>6.3999999999999986</v>
      </c>
      <c r="Y28" s="41">
        <f>U28-U29</f>
        <v>-1.870000000000001</v>
      </c>
    </row>
    <row r="29" spans="1:25" ht="12" customHeight="1">
      <c r="A29" s="186"/>
      <c r="B29" s="186"/>
      <c r="C29" s="12">
        <v>2019</v>
      </c>
      <c r="D29" s="182"/>
      <c r="E29" s="12" t="s">
        <v>11</v>
      </c>
      <c r="F29" s="53">
        <v>9.06</v>
      </c>
      <c r="G29" s="53">
        <v>41.92</v>
      </c>
      <c r="H29" s="53">
        <v>48.14</v>
      </c>
      <c r="I29" s="53">
        <v>0.89</v>
      </c>
      <c r="J29" s="68">
        <f>SUM(H29:I29)</f>
        <v>49.03</v>
      </c>
      <c r="K29" s="63">
        <f t="shared" si="0"/>
        <v>-49.03</v>
      </c>
      <c r="L29" s="189"/>
      <c r="M29" s="186"/>
      <c r="N29" s="12">
        <v>2019</v>
      </c>
      <c r="O29" s="182"/>
      <c r="P29" s="12" t="s">
        <v>11</v>
      </c>
      <c r="Q29" s="53">
        <v>9.99</v>
      </c>
      <c r="R29" s="53">
        <v>61.2</v>
      </c>
      <c r="S29" s="53">
        <v>27.77</v>
      </c>
      <c r="T29" s="53">
        <v>1.04</v>
      </c>
      <c r="U29" s="53">
        <f>SUM(S29:T29)</f>
        <v>28.81</v>
      </c>
      <c r="V29" s="72">
        <f>SUM(Q29:T29)</f>
        <v>100</v>
      </c>
    </row>
    <row r="30" spans="1:25" ht="12" customHeight="1">
      <c r="A30" s="186"/>
      <c r="B30" s="186"/>
      <c r="C30" s="12"/>
      <c r="D30" s="60"/>
      <c r="E30" s="12"/>
      <c r="F30" s="53"/>
      <c r="G30" s="53"/>
      <c r="H30" s="53"/>
      <c r="I30" s="53"/>
      <c r="J30" s="68"/>
      <c r="K30" s="63">
        <f t="shared" si="0"/>
        <v>0</v>
      </c>
      <c r="L30" s="189"/>
      <c r="M30" s="186"/>
      <c r="N30" s="12"/>
      <c r="O30" s="60"/>
      <c r="P30" s="12"/>
      <c r="Q30" s="53"/>
      <c r="R30" s="53"/>
      <c r="S30" s="53"/>
      <c r="T30" s="53"/>
      <c r="U30" s="53"/>
      <c r="V30" s="72"/>
    </row>
    <row r="31" spans="1:25" ht="12" customHeight="1">
      <c r="A31" s="186"/>
      <c r="B31" s="186"/>
      <c r="C31" s="12">
        <v>2020</v>
      </c>
      <c r="D31" s="180" t="s">
        <v>12</v>
      </c>
      <c r="E31" s="12" t="s">
        <v>13</v>
      </c>
      <c r="F31" s="16">
        <f>'Figure 1'!E5</f>
        <v>0.28000000000000003</v>
      </c>
      <c r="G31" s="16">
        <f>'Figure 1'!F5</f>
        <v>4.75</v>
      </c>
      <c r="H31" s="16">
        <f>'Figure 1'!G5</f>
        <v>74.92</v>
      </c>
      <c r="I31" s="16">
        <f>'Figure 1'!H5</f>
        <v>20.05</v>
      </c>
      <c r="J31" s="68">
        <f t="shared" ref="J31:J38" si="1">SUM(H31:I31)</f>
        <v>94.97</v>
      </c>
      <c r="K31" s="63">
        <f t="shared" si="0"/>
        <v>-94.97</v>
      </c>
      <c r="L31" s="189"/>
      <c r="M31" s="186"/>
      <c r="N31" s="12">
        <v>2020</v>
      </c>
      <c r="O31" s="180" t="s">
        <v>12</v>
      </c>
      <c r="P31" s="12" t="s">
        <v>13</v>
      </c>
      <c r="Q31" s="16">
        <f>'Figure 2'!E5</f>
        <v>0.75</v>
      </c>
      <c r="R31" s="16">
        <f>'Figure 2'!F5</f>
        <v>15.45</v>
      </c>
      <c r="S31" s="16">
        <f>'Figure 2'!G5</f>
        <v>65.790000000000006</v>
      </c>
      <c r="T31" s="16">
        <f>'Figure 2'!H5</f>
        <v>18.02</v>
      </c>
      <c r="U31" s="53">
        <f t="shared" ref="U31:U38" si="2">SUM(S31:T31)</f>
        <v>83.81</v>
      </c>
      <c r="V31" s="72">
        <f t="shared" ref="V31:V38" si="3">SUM(Q31:T31)</f>
        <v>100.01</v>
      </c>
      <c r="X31" s="41">
        <f>J31-J32</f>
        <v>3.9438335344066218</v>
      </c>
      <c r="Y31" s="41">
        <f>U31-U32</f>
        <v>4.3857034416173803</v>
      </c>
    </row>
    <row r="32" spans="1:25" ht="12" customHeight="1">
      <c r="A32" s="186"/>
      <c r="B32" s="186"/>
      <c r="C32" s="12">
        <v>2019</v>
      </c>
      <c r="D32" s="181"/>
      <c r="E32" s="12" t="s">
        <v>13</v>
      </c>
      <c r="F32" s="16">
        <v>0.93224888447618004</v>
      </c>
      <c r="G32" s="16">
        <v>8.0415846499304422</v>
      </c>
      <c r="H32" s="16">
        <v>74.504291808331942</v>
      </c>
      <c r="I32" s="16">
        <v>16.521874657261439</v>
      </c>
      <c r="J32" s="68">
        <f t="shared" si="1"/>
        <v>91.026166465593377</v>
      </c>
      <c r="K32" s="63">
        <f>-J32</f>
        <v>-91.026166465593377</v>
      </c>
      <c r="L32" s="189"/>
      <c r="M32" s="186"/>
      <c r="N32" s="12">
        <v>2019</v>
      </c>
      <c r="O32" s="181"/>
      <c r="P32" s="12" t="s">
        <v>13</v>
      </c>
      <c r="Q32" s="16">
        <v>1.3655468257684815</v>
      </c>
      <c r="R32" s="16">
        <v>19.210156615848899</v>
      </c>
      <c r="S32" s="16">
        <v>63.943666857450097</v>
      </c>
      <c r="T32" s="16">
        <v>15.480629700932527</v>
      </c>
      <c r="U32" s="53">
        <f>SUM(S32:T32)</f>
        <v>79.424296558382622</v>
      </c>
      <c r="V32" s="72">
        <f>SUM(Q32:T32)</f>
        <v>100</v>
      </c>
    </row>
    <row r="33" spans="1:25" ht="12" customHeight="1">
      <c r="A33" s="186"/>
      <c r="B33" s="186"/>
      <c r="C33" s="12">
        <v>2020</v>
      </c>
      <c r="D33" s="181"/>
      <c r="E33" s="12" t="s">
        <v>14</v>
      </c>
      <c r="F33" s="16">
        <f>'Figure 1'!E6</f>
        <v>0.69</v>
      </c>
      <c r="G33" s="16">
        <f>'Figure 1'!F6</f>
        <v>9.6</v>
      </c>
      <c r="H33" s="16">
        <f>'Figure 1'!G6</f>
        <v>76.569999999999993</v>
      </c>
      <c r="I33" s="16">
        <f>'Figure 1'!H6</f>
        <v>13.14</v>
      </c>
      <c r="J33" s="68">
        <f t="shared" si="1"/>
        <v>89.71</v>
      </c>
      <c r="K33" s="63">
        <f t="shared" si="0"/>
        <v>-89.71</v>
      </c>
      <c r="L33" s="189"/>
      <c r="M33" s="186"/>
      <c r="N33" s="12">
        <v>2020</v>
      </c>
      <c r="O33" s="181"/>
      <c r="P33" s="12" t="s">
        <v>14</v>
      </c>
      <c r="Q33" s="16">
        <f>'Figure 2'!E6</f>
        <v>1.71</v>
      </c>
      <c r="R33" s="16">
        <f>'Figure 2'!F6</f>
        <v>24.47</v>
      </c>
      <c r="S33" s="16">
        <f>'Figure 2'!G6</f>
        <v>61.71</v>
      </c>
      <c r="T33" s="16">
        <f>'Figure 2'!H6</f>
        <v>12.1</v>
      </c>
      <c r="U33" s="53">
        <f t="shared" si="2"/>
        <v>73.81</v>
      </c>
      <c r="V33" s="72">
        <f t="shared" si="3"/>
        <v>99.99</v>
      </c>
      <c r="X33" s="41">
        <f>J33-J34</f>
        <v>5.084148343140285</v>
      </c>
      <c r="Y33" s="41">
        <f>U33-U34</f>
        <v>2.9997029672303768</v>
      </c>
    </row>
    <row r="34" spans="1:25" ht="12" customHeight="1">
      <c r="A34" s="186"/>
      <c r="B34" s="186"/>
      <c r="C34" s="12">
        <v>2019</v>
      </c>
      <c r="D34" s="181"/>
      <c r="E34" s="12" t="s">
        <v>14</v>
      </c>
      <c r="F34" s="16">
        <v>1.7588649736760607</v>
      </c>
      <c r="G34" s="16">
        <v>13.61528336946423</v>
      </c>
      <c r="H34" s="16">
        <v>73.351463301331677</v>
      </c>
      <c r="I34" s="16">
        <v>11.274388355528027</v>
      </c>
      <c r="J34" s="68">
        <f t="shared" si="1"/>
        <v>84.625851656859709</v>
      </c>
      <c r="K34" s="63">
        <f>-J34</f>
        <v>-84.625851656859709</v>
      </c>
      <c r="L34" s="189"/>
      <c r="M34" s="186"/>
      <c r="N34" s="12">
        <v>2019</v>
      </c>
      <c r="O34" s="181"/>
      <c r="P34" s="12" t="s">
        <v>14</v>
      </c>
      <c r="Q34" s="16">
        <v>2.1863191476181627</v>
      </c>
      <c r="R34" s="16">
        <v>27.003383819612218</v>
      </c>
      <c r="S34" s="16">
        <v>59.838048999566375</v>
      </c>
      <c r="T34" s="16">
        <v>10.972248033203247</v>
      </c>
      <c r="U34" s="53">
        <f>SUM(S34:T34)</f>
        <v>70.810297032769626</v>
      </c>
      <c r="V34" s="72">
        <f>SUM(Q34:T34)</f>
        <v>100</v>
      </c>
    </row>
    <row r="35" spans="1:25">
      <c r="A35" s="186"/>
      <c r="B35" s="186"/>
      <c r="C35" s="12">
        <v>2020</v>
      </c>
      <c r="D35" s="181"/>
      <c r="E35" s="12" t="s">
        <v>15</v>
      </c>
      <c r="F35" s="16">
        <f>'Figure 1'!E7</f>
        <v>2.6</v>
      </c>
      <c r="G35" s="16">
        <f>'Figure 1'!F7</f>
        <v>19.190000000000001</v>
      </c>
      <c r="H35" s="16">
        <f>'Figure 1'!G7</f>
        <v>71.900000000000006</v>
      </c>
      <c r="I35" s="16">
        <f>'Figure 1'!H7</f>
        <v>6.3</v>
      </c>
      <c r="J35" s="68">
        <f t="shared" si="1"/>
        <v>78.2</v>
      </c>
      <c r="K35" s="63">
        <f t="shared" si="0"/>
        <v>-78.2</v>
      </c>
      <c r="L35" s="189"/>
      <c r="M35" s="186"/>
      <c r="N35" s="12">
        <v>2020</v>
      </c>
      <c r="O35" s="181"/>
      <c r="P35" s="12" t="s">
        <v>15</v>
      </c>
      <c r="Q35" s="16">
        <f>'Figure 2'!E7</f>
        <v>5.27</v>
      </c>
      <c r="R35" s="16">
        <f>'Figure 2'!F7</f>
        <v>40.79</v>
      </c>
      <c r="S35" s="16">
        <f>'Figure 2'!G7</f>
        <v>49.17</v>
      </c>
      <c r="T35" s="16">
        <f>'Figure 2'!H7</f>
        <v>4.76</v>
      </c>
      <c r="U35" s="53">
        <f t="shared" si="2"/>
        <v>53.93</v>
      </c>
      <c r="V35" s="72">
        <f t="shared" si="3"/>
        <v>99.990000000000009</v>
      </c>
      <c r="X35" s="41">
        <f>J35-J36</f>
        <v>5.3060279990238115</v>
      </c>
      <c r="Y35" s="41">
        <f>U35-U36</f>
        <v>1.3397174438994028</v>
      </c>
    </row>
    <row r="36" spans="1:25" ht="12" customHeight="1">
      <c r="A36" s="186"/>
      <c r="B36" s="186"/>
      <c r="C36" s="12">
        <v>2019</v>
      </c>
      <c r="D36" s="181"/>
      <c r="E36" s="12" t="s">
        <v>15</v>
      </c>
      <c r="F36" s="16">
        <v>4.4061855212655026</v>
      </c>
      <c r="G36" s="16">
        <v>22.699842477758303</v>
      </c>
      <c r="H36" s="16">
        <v>67.31413484791338</v>
      </c>
      <c r="I36" s="16">
        <v>5.579837153062809</v>
      </c>
      <c r="J36" s="68">
        <f t="shared" si="1"/>
        <v>72.893972000976191</v>
      </c>
      <c r="K36" s="63">
        <f>-J36</f>
        <v>-72.893972000976191</v>
      </c>
      <c r="L36" s="189"/>
      <c r="M36" s="186"/>
      <c r="N36" s="12">
        <v>2019</v>
      </c>
      <c r="O36" s="181"/>
      <c r="P36" s="12" t="s">
        <v>15</v>
      </c>
      <c r="Q36" s="16">
        <v>5.3880984618116443</v>
      </c>
      <c r="R36" s="16">
        <v>42.021618982087766</v>
      </c>
      <c r="S36" s="16">
        <v>47.80480767096531</v>
      </c>
      <c r="T36" s="16">
        <v>4.7854748851352849</v>
      </c>
      <c r="U36" s="53">
        <f>SUM(S36:T36)</f>
        <v>52.590282556100597</v>
      </c>
      <c r="V36" s="72">
        <f>SUM(Q36:T36)</f>
        <v>100.00000000000001</v>
      </c>
    </row>
    <row r="37" spans="1:25">
      <c r="A37" s="186"/>
      <c r="B37" s="186"/>
      <c r="C37" s="12">
        <v>2020</v>
      </c>
      <c r="D37" s="181"/>
      <c r="E37" s="12" t="s">
        <v>16</v>
      </c>
      <c r="F37" s="16">
        <f>'Figure 1'!E8</f>
        <v>4.82</v>
      </c>
      <c r="G37" s="16">
        <f>'Figure 1'!F8</f>
        <v>27.59</v>
      </c>
      <c r="H37" s="16">
        <f>'Figure 1'!G8</f>
        <v>64.180000000000007</v>
      </c>
      <c r="I37" s="16">
        <f>'Figure 1'!H8</f>
        <v>3.41</v>
      </c>
      <c r="J37" s="68">
        <f t="shared" si="1"/>
        <v>67.59</v>
      </c>
      <c r="K37" s="63">
        <f t="shared" si="0"/>
        <v>-67.59</v>
      </c>
      <c r="L37" s="189"/>
      <c r="M37" s="186"/>
      <c r="N37" s="12">
        <v>2020</v>
      </c>
      <c r="O37" s="181"/>
      <c r="P37" s="12" t="s">
        <v>16</v>
      </c>
      <c r="Q37" s="16">
        <f>'Figure 2'!E8</f>
        <v>9.84</v>
      </c>
      <c r="R37" s="16">
        <f>'Figure 2'!F8</f>
        <v>50.59</v>
      </c>
      <c r="S37" s="16">
        <f>'Figure 2'!G8</f>
        <v>37.47</v>
      </c>
      <c r="T37" s="16">
        <f>'Figure 2'!H8</f>
        <v>2.11</v>
      </c>
      <c r="U37" s="53">
        <f t="shared" si="2"/>
        <v>39.58</v>
      </c>
      <c r="V37" s="72">
        <f t="shared" si="3"/>
        <v>100.01</v>
      </c>
      <c r="X37" s="41">
        <f>J37-J38</f>
        <v>4.6221673882982373</v>
      </c>
      <c r="Y37" s="41">
        <f>U37-U38</f>
        <v>-0.24230683801364705</v>
      </c>
    </row>
    <row r="38" spans="1:25" ht="12" customHeight="1">
      <c r="A38" s="186"/>
      <c r="B38" s="186"/>
      <c r="C38" s="12">
        <v>2019</v>
      </c>
      <c r="D38" s="182"/>
      <c r="E38" s="12" t="s">
        <v>16</v>
      </c>
      <c r="F38" s="16">
        <v>7.6168023031759349</v>
      </c>
      <c r="G38" s="16">
        <v>29.4153650851223</v>
      </c>
      <c r="H38" s="16">
        <v>60.075261260852812</v>
      </c>
      <c r="I38" s="16">
        <v>2.8925713508489559</v>
      </c>
      <c r="J38" s="68">
        <f t="shared" si="1"/>
        <v>62.967832611701766</v>
      </c>
      <c r="K38" s="63">
        <f t="shared" si="0"/>
        <v>-62.967832611701766</v>
      </c>
      <c r="L38" s="189"/>
      <c r="M38" s="186"/>
      <c r="N38" s="12">
        <v>2019</v>
      </c>
      <c r="O38" s="182"/>
      <c r="P38" s="12" t="s">
        <v>16</v>
      </c>
      <c r="Q38" s="16">
        <v>9.5555404455928024</v>
      </c>
      <c r="R38" s="16">
        <v>50.622152716393558</v>
      </c>
      <c r="S38" s="16">
        <v>37.476485120464176</v>
      </c>
      <c r="T38" s="16">
        <v>2.3458217175494664</v>
      </c>
      <c r="U38" s="53">
        <f t="shared" si="2"/>
        <v>39.822306838013645</v>
      </c>
      <c r="V38" s="72">
        <f t="shared" si="3"/>
        <v>100.00000000000001</v>
      </c>
    </row>
    <row r="39" spans="1:25" ht="12" customHeight="1">
      <c r="A39" s="186"/>
      <c r="B39" s="186"/>
      <c r="C39" s="12"/>
      <c r="D39" s="87"/>
      <c r="E39" s="12"/>
      <c r="F39" s="16"/>
      <c r="G39" s="16"/>
      <c r="H39" s="16"/>
      <c r="I39" s="16"/>
      <c r="J39" s="68"/>
      <c r="K39" s="63"/>
      <c r="L39" s="189"/>
      <c r="M39" s="186"/>
      <c r="N39" s="12"/>
      <c r="O39" s="87"/>
      <c r="P39" s="12"/>
      <c r="Q39" s="16"/>
      <c r="R39" s="16"/>
      <c r="S39" s="16"/>
      <c r="T39" s="16"/>
      <c r="U39" s="53"/>
      <c r="V39" s="72"/>
    </row>
    <row r="40" spans="1:25" ht="12" customHeight="1">
      <c r="A40" s="186"/>
      <c r="B40" s="186"/>
      <c r="C40" s="12">
        <v>2020</v>
      </c>
      <c r="D40" s="180" t="s">
        <v>88</v>
      </c>
      <c r="E40" s="12" t="s">
        <v>62</v>
      </c>
      <c r="F40" s="16"/>
      <c r="G40" s="16"/>
      <c r="H40" s="16"/>
      <c r="I40" s="16"/>
      <c r="J40" s="68">
        <f>'Figure 3'!C34</f>
        <v>75.150000000000006</v>
      </c>
      <c r="K40" s="63">
        <f t="shared" ref="K40:K49" si="4">-J40</f>
        <v>-75.150000000000006</v>
      </c>
      <c r="L40" s="189"/>
      <c r="M40" s="186"/>
      <c r="N40" s="12">
        <v>2020</v>
      </c>
      <c r="O40" s="180" t="s">
        <v>88</v>
      </c>
      <c r="P40" s="12" t="s">
        <v>62</v>
      </c>
      <c r="Q40" s="16"/>
      <c r="R40" s="16"/>
      <c r="S40" s="16"/>
      <c r="T40" s="16"/>
      <c r="U40" s="53">
        <f>'Figure 3'!E34</f>
        <v>49.87</v>
      </c>
      <c r="V40" s="72">
        <f t="shared" ref="V40:V49" si="5">SUM(Q40:T40)</f>
        <v>0</v>
      </c>
      <c r="X40" s="41">
        <f>J40-J41</f>
        <v>5.1500000000000057</v>
      </c>
      <c r="Y40" s="41">
        <f>U40-U41</f>
        <v>0.6699999999999946</v>
      </c>
    </row>
    <row r="41" spans="1:25" ht="12" customHeight="1">
      <c r="A41" s="186"/>
      <c r="B41" s="186"/>
      <c r="C41" s="12">
        <v>2019</v>
      </c>
      <c r="D41" s="181"/>
      <c r="E41" s="12" t="s">
        <v>62</v>
      </c>
      <c r="F41" s="16"/>
      <c r="G41" s="16"/>
      <c r="H41" s="16"/>
      <c r="I41" s="16"/>
      <c r="J41" s="68">
        <v>70</v>
      </c>
      <c r="K41" s="63">
        <f>-J41</f>
        <v>-70</v>
      </c>
      <c r="L41" s="189"/>
      <c r="M41" s="186"/>
      <c r="N41" s="12">
        <v>2019</v>
      </c>
      <c r="O41" s="181"/>
      <c r="P41" s="12" t="s">
        <v>62</v>
      </c>
      <c r="Q41" s="16"/>
      <c r="R41" s="16"/>
      <c r="S41" s="16"/>
      <c r="T41" s="16"/>
      <c r="U41" s="53">
        <v>49.2</v>
      </c>
      <c r="V41" s="72"/>
    </row>
    <row r="42" spans="1:25" ht="12" customHeight="1">
      <c r="A42" s="186"/>
      <c r="B42" s="186"/>
      <c r="C42" s="12">
        <v>2020</v>
      </c>
      <c r="D42" s="181"/>
      <c r="E42" s="12" t="s">
        <v>63</v>
      </c>
      <c r="F42" s="16"/>
      <c r="G42" s="16"/>
      <c r="H42" s="16"/>
      <c r="I42" s="16"/>
      <c r="J42" s="68">
        <f>'Figure 3'!C35</f>
        <v>86.12</v>
      </c>
      <c r="K42" s="63">
        <f t="shared" si="4"/>
        <v>-86.12</v>
      </c>
      <c r="L42" s="189"/>
      <c r="M42" s="186"/>
      <c r="N42" s="12">
        <v>2020</v>
      </c>
      <c r="O42" s="181"/>
      <c r="P42" s="12" t="s">
        <v>63</v>
      </c>
      <c r="Q42" s="16"/>
      <c r="R42" s="16"/>
      <c r="S42" s="16"/>
      <c r="T42" s="16"/>
      <c r="U42" s="53">
        <f>'Figure 3'!E35</f>
        <v>66.489999999999995</v>
      </c>
      <c r="V42" s="72">
        <f t="shared" si="5"/>
        <v>0</v>
      </c>
      <c r="X42" s="41">
        <f>J42-J43</f>
        <v>5.519999999999996</v>
      </c>
      <c r="Y42" s="41">
        <f>U42-U43</f>
        <v>2.789999999999992</v>
      </c>
    </row>
    <row r="43" spans="1:25" ht="12" customHeight="1">
      <c r="A43" s="186"/>
      <c r="B43" s="186"/>
      <c r="C43" s="12">
        <v>2019</v>
      </c>
      <c r="D43" s="181"/>
      <c r="E43" s="12" t="s">
        <v>63</v>
      </c>
      <c r="F43" s="16"/>
      <c r="G43" s="16"/>
      <c r="H43" s="16"/>
      <c r="I43" s="16"/>
      <c r="J43" s="68">
        <v>80.600000000000009</v>
      </c>
      <c r="K43" s="63">
        <f>-J43</f>
        <v>-80.600000000000009</v>
      </c>
      <c r="L43" s="189"/>
      <c r="M43" s="186"/>
      <c r="N43" s="12">
        <v>2019</v>
      </c>
      <c r="O43" s="181"/>
      <c r="P43" s="12" t="s">
        <v>63</v>
      </c>
      <c r="Q43" s="16"/>
      <c r="R43" s="16"/>
      <c r="S43" s="16"/>
      <c r="T43" s="16"/>
      <c r="U43" s="53">
        <v>63.7</v>
      </c>
      <c r="V43" s="72"/>
    </row>
    <row r="44" spans="1:25">
      <c r="A44" s="186"/>
      <c r="B44" s="186"/>
      <c r="C44" s="12">
        <v>2020</v>
      </c>
      <c r="D44" s="181"/>
      <c r="E44" s="12" t="s">
        <v>64</v>
      </c>
      <c r="F44" s="16"/>
      <c r="G44" s="16"/>
      <c r="H44" s="16"/>
      <c r="I44" s="16"/>
      <c r="J44" s="68">
        <f>'Figure 3'!C36</f>
        <v>89.72</v>
      </c>
      <c r="K44" s="63">
        <f t="shared" si="4"/>
        <v>-89.72</v>
      </c>
      <c r="L44" s="189"/>
      <c r="M44" s="186"/>
      <c r="N44" s="12">
        <v>2020</v>
      </c>
      <c r="O44" s="181"/>
      <c r="P44" s="12" t="s">
        <v>64</v>
      </c>
      <c r="Q44" s="16"/>
      <c r="R44" s="16"/>
      <c r="S44" s="16"/>
      <c r="T44" s="16"/>
      <c r="U44" s="53">
        <f>'Figure 3'!E36</f>
        <v>73.240000000000009</v>
      </c>
      <c r="V44" s="72">
        <f t="shared" si="5"/>
        <v>0</v>
      </c>
      <c r="X44" s="41">
        <f>J44-J45</f>
        <v>5.4200000000000017</v>
      </c>
      <c r="Y44" s="41">
        <f>U44-U45</f>
        <v>3.2400000000000091</v>
      </c>
    </row>
    <row r="45" spans="1:25" ht="12" customHeight="1">
      <c r="A45" s="186"/>
      <c r="B45" s="186"/>
      <c r="C45" s="12">
        <v>2019</v>
      </c>
      <c r="D45" s="181"/>
      <c r="E45" s="12" t="s">
        <v>64</v>
      </c>
      <c r="F45" s="16"/>
      <c r="G45" s="16"/>
      <c r="H45" s="16"/>
      <c r="I45" s="16"/>
      <c r="J45" s="68">
        <v>84.3</v>
      </c>
      <c r="K45" s="63">
        <f>-J45</f>
        <v>-84.3</v>
      </c>
      <c r="L45" s="189"/>
      <c r="M45" s="186"/>
      <c r="N45" s="12">
        <v>2019</v>
      </c>
      <c r="O45" s="181"/>
      <c r="P45" s="12" t="s">
        <v>64</v>
      </c>
      <c r="Q45" s="16"/>
      <c r="R45" s="16"/>
      <c r="S45" s="16"/>
      <c r="T45" s="16"/>
      <c r="U45" s="53">
        <v>70</v>
      </c>
      <c r="V45" s="72">
        <f>SUM(Q45:T45)</f>
        <v>0</v>
      </c>
    </row>
    <row r="46" spans="1:25">
      <c r="A46" s="186"/>
      <c r="B46" s="186"/>
      <c r="C46" s="12">
        <v>2020</v>
      </c>
      <c r="D46" s="181"/>
      <c r="E46" s="12" t="s">
        <v>66</v>
      </c>
      <c r="F46" s="16"/>
      <c r="G46" s="16"/>
      <c r="H46" s="16"/>
      <c r="I46" s="16"/>
      <c r="J46" s="68">
        <f>'Figure 3'!C37</f>
        <v>92.4</v>
      </c>
      <c r="K46" s="63">
        <f t="shared" si="4"/>
        <v>-92.4</v>
      </c>
      <c r="L46" s="189"/>
      <c r="M46" s="186"/>
      <c r="N46" s="12">
        <v>2020</v>
      </c>
      <c r="O46" s="181"/>
      <c r="P46" s="12" t="s">
        <v>66</v>
      </c>
      <c r="Q46" s="16"/>
      <c r="R46" s="16"/>
      <c r="S46" s="16"/>
      <c r="T46" s="16"/>
      <c r="U46" s="53">
        <f>'Figure 3'!E37</f>
        <v>78.400000000000006</v>
      </c>
      <c r="V46" s="72">
        <f t="shared" si="5"/>
        <v>0</v>
      </c>
      <c r="X46" s="41">
        <f>J46-J47</f>
        <v>4.7000000000000028</v>
      </c>
      <c r="Y46" s="41">
        <f>U46-U47</f>
        <v>3.6000000000000085</v>
      </c>
    </row>
    <row r="47" spans="1:25" ht="12" customHeight="1">
      <c r="A47" s="186"/>
      <c r="B47" s="186"/>
      <c r="C47" s="12">
        <v>2019</v>
      </c>
      <c r="D47" s="181"/>
      <c r="E47" s="12" t="s">
        <v>66</v>
      </c>
      <c r="F47" s="16"/>
      <c r="G47" s="16"/>
      <c r="H47" s="16"/>
      <c r="I47" s="16"/>
      <c r="J47" s="68">
        <v>87.7</v>
      </c>
      <c r="K47" s="63">
        <f>-J47</f>
        <v>-87.7</v>
      </c>
      <c r="L47" s="189"/>
      <c r="M47" s="186"/>
      <c r="N47" s="12">
        <v>2019</v>
      </c>
      <c r="O47" s="181"/>
      <c r="P47" s="12" t="s">
        <v>66</v>
      </c>
      <c r="Q47" s="16"/>
      <c r="R47" s="16"/>
      <c r="S47" s="16"/>
      <c r="T47" s="16"/>
      <c r="U47" s="53">
        <v>74.8</v>
      </c>
      <c r="V47" s="72">
        <f>SUM(Q47:T47)</f>
        <v>0</v>
      </c>
    </row>
    <row r="48" spans="1:25" ht="12" customHeight="1">
      <c r="A48" s="186"/>
      <c r="B48" s="186"/>
      <c r="C48" s="12">
        <v>2020</v>
      </c>
      <c r="D48" s="181"/>
      <c r="E48" s="12" t="s">
        <v>65</v>
      </c>
      <c r="F48" s="16"/>
      <c r="G48" s="16"/>
      <c r="H48" s="16"/>
      <c r="I48" s="16"/>
      <c r="J48" s="68">
        <f>'Figure 3'!C38</f>
        <v>95.89</v>
      </c>
      <c r="K48" s="63">
        <f t="shared" si="4"/>
        <v>-95.89</v>
      </c>
      <c r="L48" s="189"/>
      <c r="M48" s="186"/>
      <c r="N48" s="12">
        <v>2020</v>
      </c>
      <c r="O48" s="181"/>
      <c r="P48" s="12" t="s">
        <v>65</v>
      </c>
      <c r="Q48" s="16"/>
      <c r="R48" s="16"/>
      <c r="S48" s="16"/>
      <c r="T48" s="16"/>
      <c r="U48" s="53">
        <f>'Figure 3'!E38</f>
        <v>86.41</v>
      </c>
      <c r="V48" s="72">
        <f t="shared" si="5"/>
        <v>0</v>
      </c>
      <c r="X48" s="41">
        <f>J48-J49</f>
        <v>3.4899999999999949</v>
      </c>
      <c r="Y48" s="41">
        <f>U48-U49</f>
        <v>3.7099999999999937</v>
      </c>
    </row>
    <row r="49" spans="1:25" ht="12" customHeight="1">
      <c r="A49" s="186"/>
      <c r="B49" s="186"/>
      <c r="C49" s="12">
        <v>2019</v>
      </c>
      <c r="D49" s="182"/>
      <c r="E49" s="12" t="s">
        <v>65</v>
      </c>
      <c r="F49" s="16"/>
      <c r="G49" s="16"/>
      <c r="H49" s="16"/>
      <c r="I49" s="16"/>
      <c r="J49" s="68">
        <v>92.4</v>
      </c>
      <c r="K49" s="63">
        <f t="shared" si="4"/>
        <v>-92.4</v>
      </c>
      <c r="L49" s="189"/>
      <c r="M49" s="186"/>
      <c r="N49" s="12">
        <v>2019</v>
      </c>
      <c r="O49" s="182"/>
      <c r="P49" s="12" t="s">
        <v>65</v>
      </c>
      <c r="Q49" s="16"/>
      <c r="R49" s="16"/>
      <c r="S49" s="16"/>
      <c r="T49" s="16"/>
      <c r="U49" s="53">
        <v>82.7</v>
      </c>
      <c r="V49" s="72">
        <f t="shared" si="5"/>
        <v>0</v>
      </c>
    </row>
    <row r="50" spans="1:25" ht="12" customHeight="1">
      <c r="A50" s="186"/>
      <c r="B50" s="186"/>
      <c r="C50" s="12"/>
      <c r="D50" s="60"/>
      <c r="E50" s="12"/>
      <c r="F50" s="16"/>
      <c r="G50" s="16"/>
      <c r="H50" s="16"/>
      <c r="I50" s="16"/>
      <c r="J50" s="68"/>
      <c r="K50" s="63">
        <f t="shared" si="0"/>
        <v>0</v>
      </c>
      <c r="L50" s="189"/>
      <c r="M50" s="186"/>
      <c r="N50" s="12"/>
      <c r="O50" s="60"/>
      <c r="P50" s="12"/>
      <c r="Q50" s="16"/>
      <c r="R50" s="16"/>
      <c r="S50" s="16"/>
      <c r="T50" s="16"/>
      <c r="U50" s="53"/>
      <c r="V50" s="72"/>
    </row>
    <row r="51" spans="1:25" ht="12" customHeight="1">
      <c r="A51" s="186"/>
      <c r="B51" s="186"/>
      <c r="C51" s="12">
        <v>2020</v>
      </c>
      <c r="D51" s="177" t="s">
        <v>17</v>
      </c>
      <c r="E51" s="12" t="s">
        <v>18</v>
      </c>
      <c r="F51" s="16">
        <f>'Figure 1'!E9</f>
        <v>0.73</v>
      </c>
      <c r="G51" s="16">
        <f>'Figure 1'!F9</f>
        <v>8.17</v>
      </c>
      <c r="H51" s="16">
        <f>'Figure 1'!G9</f>
        <v>75.08</v>
      </c>
      <c r="I51" s="16">
        <f>'Figure 1'!H9</f>
        <v>16.02</v>
      </c>
      <c r="J51" s="68">
        <f>SUM(H51:I51)</f>
        <v>91.1</v>
      </c>
      <c r="K51" s="63">
        <f t="shared" si="0"/>
        <v>-91.1</v>
      </c>
      <c r="L51" s="189"/>
      <c r="M51" s="186"/>
      <c r="N51" s="12">
        <v>2020</v>
      </c>
      <c r="O51" s="177" t="s">
        <v>17</v>
      </c>
      <c r="P51" s="12" t="s">
        <v>18</v>
      </c>
      <c r="Q51" s="16">
        <f>'Figure 2'!E9</f>
        <v>1.98</v>
      </c>
      <c r="R51" s="16">
        <f>'Figure 2'!F9</f>
        <v>26.46</v>
      </c>
      <c r="S51" s="16">
        <f>'Figure 2'!G9</f>
        <v>61.51</v>
      </c>
      <c r="T51" s="16">
        <f>'Figure 2'!H9</f>
        <v>10.050000000000001</v>
      </c>
      <c r="U51" s="53">
        <f>SUM(S51:T51)</f>
        <v>71.56</v>
      </c>
      <c r="V51" s="72">
        <f>SUM(Q51:T51)</f>
        <v>100</v>
      </c>
      <c r="X51" s="41">
        <f>J51-J52</f>
        <v>3.2939041657351567</v>
      </c>
      <c r="Y51" s="41">
        <f>U51-U52</f>
        <v>1.9186814824011407</v>
      </c>
    </row>
    <row r="52" spans="1:25" ht="12" customHeight="1">
      <c r="A52" s="186"/>
      <c r="B52" s="186"/>
      <c r="C52" s="12">
        <v>2019</v>
      </c>
      <c r="D52" s="178"/>
      <c r="E52" s="12" t="s">
        <v>18</v>
      </c>
      <c r="F52" s="16">
        <v>1.3704448915716521</v>
      </c>
      <c r="G52" s="16">
        <v>10.823459274163499</v>
      </c>
      <c r="H52" s="16">
        <v>74.348808902799504</v>
      </c>
      <c r="I52" s="16">
        <v>13.457286931465335</v>
      </c>
      <c r="J52" s="68">
        <f>SUM(H52:I52)</f>
        <v>87.806095834264838</v>
      </c>
      <c r="K52" s="63">
        <f>-J52</f>
        <v>-87.806095834264838</v>
      </c>
      <c r="L52" s="189"/>
      <c r="M52" s="186"/>
      <c r="N52" s="12">
        <v>2019</v>
      </c>
      <c r="O52" s="178"/>
      <c r="P52" s="12" t="s">
        <v>18</v>
      </c>
      <c r="Q52" s="16">
        <v>2.1952945558383514</v>
      </c>
      <c r="R52" s="16">
        <v>28.16338692656279</v>
      </c>
      <c r="S52" s="16">
        <v>60.606369110435161</v>
      </c>
      <c r="T52" s="16">
        <v>9.0349494071636975</v>
      </c>
      <c r="U52" s="53">
        <f>SUM(S52:T52)</f>
        <v>69.641318517598862</v>
      </c>
      <c r="V52" s="72">
        <f>SUM(Q52:T52)</f>
        <v>100</v>
      </c>
    </row>
    <row r="53" spans="1:25" ht="12" customHeight="1">
      <c r="A53" s="186"/>
      <c r="B53" s="186"/>
      <c r="C53" s="12">
        <v>2020</v>
      </c>
      <c r="D53" s="178"/>
      <c r="E53" s="12" t="s">
        <v>19</v>
      </c>
      <c r="F53" s="16">
        <f>'Figure 1'!E10</f>
        <v>1.35</v>
      </c>
      <c r="G53" s="16">
        <f>'Figure 1'!F10</f>
        <v>13</v>
      </c>
      <c r="H53" s="16">
        <f>'Figure 1'!G10</f>
        <v>74.989999999999995</v>
      </c>
      <c r="I53" s="16">
        <f>'Figure 1'!H10</f>
        <v>10.66</v>
      </c>
      <c r="J53" s="68">
        <f>SUM(H53:I53)</f>
        <v>85.649999999999991</v>
      </c>
      <c r="K53" s="63">
        <f t="shared" si="0"/>
        <v>-85.649999999999991</v>
      </c>
      <c r="L53" s="189"/>
      <c r="M53" s="186"/>
      <c r="N53" s="12">
        <v>2020</v>
      </c>
      <c r="O53" s="178"/>
      <c r="P53" s="12" t="s">
        <v>19</v>
      </c>
      <c r="Q53" s="16">
        <f>'Figure 2'!E10</f>
        <v>2.7</v>
      </c>
      <c r="R53" s="16">
        <f>'Figure 2'!F10</f>
        <v>25.19</v>
      </c>
      <c r="S53" s="16">
        <f>'Figure 2'!G10</f>
        <v>58.27</v>
      </c>
      <c r="T53" s="16">
        <f>'Figure 2'!H10</f>
        <v>13.83</v>
      </c>
      <c r="U53" s="53">
        <f>SUM(S53:T53)</f>
        <v>72.100000000000009</v>
      </c>
      <c r="V53" s="72">
        <f>SUM(Q53:T53)</f>
        <v>99.99</v>
      </c>
      <c r="X53" s="41">
        <f>J53-J54</f>
        <v>6.2058804094109234</v>
      </c>
      <c r="Y53" s="41">
        <f>U53-U54</f>
        <v>3.7662190713625421</v>
      </c>
    </row>
    <row r="54" spans="1:25">
      <c r="A54" s="187"/>
      <c r="B54" s="187"/>
      <c r="C54" s="12">
        <v>2019</v>
      </c>
      <c r="D54" s="179"/>
      <c r="E54" s="12" t="s">
        <v>19</v>
      </c>
      <c r="F54" s="16">
        <v>2.9612409734206162</v>
      </c>
      <c r="G54" s="16">
        <v>17.59463943599032</v>
      </c>
      <c r="H54" s="16">
        <v>70.193391046393884</v>
      </c>
      <c r="I54" s="16">
        <v>9.2507285441951783</v>
      </c>
      <c r="J54" s="68">
        <f>SUM(H54:I54)</f>
        <v>79.444119590589068</v>
      </c>
      <c r="K54" s="63">
        <f t="shared" si="0"/>
        <v>-79.444119590589068</v>
      </c>
      <c r="L54" s="190"/>
      <c r="M54" s="187"/>
      <c r="N54" s="12">
        <v>2019</v>
      </c>
      <c r="O54" s="179"/>
      <c r="P54" s="12" t="s">
        <v>19</v>
      </c>
      <c r="Q54" s="16">
        <v>3.2892313323050524</v>
      </c>
      <c r="R54" s="16">
        <v>28.376987739057483</v>
      </c>
      <c r="S54" s="16">
        <v>55.879144514660133</v>
      </c>
      <c r="T54" s="16">
        <v>12.454636413977331</v>
      </c>
      <c r="U54" s="53">
        <f>SUM(S54:T54)</f>
        <v>68.333780928637466</v>
      </c>
      <c r="V54" s="72">
        <f>SUM(Q54:T54)</f>
        <v>100</v>
      </c>
    </row>
  </sheetData>
  <mergeCells count="15">
    <mergeCell ref="D40:D49"/>
    <mergeCell ref="O40:O49"/>
    <mergeCell ref="D51:D54"/>
    <mergeCell ref="O51:O54"/>
    <mergeCell ref="A2:F2"/>
    <mergeCell ref="A23:A54"/>
    <mergeCell ref="B23:B54"/>
    <mergeCell ref="D23:D24"/>
    <mergeCell ref="L23:L54"/>
    <mergeCell ref="M23:M54"/>
    <mergeCell ref="O23:O24"/>
    <mergeCell ref="D26:D29"/>
    <mergeCell ref="O26:O29"/>
    <mergeCell ref="D31:D38"/>
    <mergeCell ref="O31:O38"/>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5"/>
  <sheetViews>
    <sheetView zoomScaleNormal="100" workbookViewId="0">
      <selection activeCell="A21" sqref="A21"/>
    </sheetView>
  </sheetViews>
  <sheetFormatPr baseColWidth="10" defaultColWidth="7.75" defaultRowHeight="12"/>
  <cols>
    <col min="1" max="1" width="13.125" style="4" bestFit="1" customWidth="1"/>
    <col min="2" max="2" width="7.875" style="4" bestFit="1" customWidth="1"/>
    <col min="3" max="3" width="7.875" style="4" customWidth="1"/>
    <col min="4" max="4" width="19.5" style="4" bestFit="1" customWidth="1"/>
    <col min="5" max="5" width="26.125" style="4" bestFit="1" customWidth="1"/>
    <col min="6" max="6" width="11.875" style="4" hidden="1" customWidth="1"/>
    <col min="7" max="8" width="10.375" style="4" hidden="1" customWidth="1"/>
    <col min="9" max="9" width="9.75" style="4" hidden="1" customWidth="1"/>
    <col min="10" max="10" width="9.75" style="62" customWidth="1"/>
    <col min="11" max="11" width="2.625" style="62" customWidth="1"/>
    <col min="12" max="12" width="11.875" style="62" bestFit="1" customWidth="1"/>
    <col min="13" max="13" width="7.75" style="4"/>
    <col min="14" max="14" width="7.875" style="4" customWidth="1"/>
    <col min="15" max="16" width="7.75" style="4"/>
    <col min="17" max="20" width="7.75" style="4" hidden="1" customWidth="1"/>
    <col min="21" max="21" width="7.75" style="4"/>
    <col min="22" max="26" width="7.75" style="39"/>
    <col min="27" max="16384" width="7.75" style="4"/>
  </cols>
  <sheetData>
    <row r="1" spans="1:21">
      <c r="F1" s="38"/>
      <c r="G1" s="38"/>
      <c r="H1" s="38"/>
      <c r="I1" s="38"/>
      <c r="J1" s="73">
        <f>J52-J54</f>
        <v>5.4500000000000028</v>
      </c>
      <c r="K1" s="39"/>
      <c r="L1" s="39"/>
      <c r="M1" s="39"/>
      <c r="N1" s="39"/>
      <c r="O1" s="39"/>
      <c r="P1" s="39"/>
      <c r="Q1" s="39"/>
      <c r="R1" s="39"/>
      <c r="S1" s="39"/>
      <c r="T1" s="39"/>
      <c r="U1" s="74">
        <f>U52-U54</f>
        <v>-0.54000000000000625</v>
      </c>
    </row>
    <row r="2" spans="1:21" ht="15.75">
      <c r="A2" s="183" t="s">
        <v>113</v>
      </c>
      <c r="B2" s="184"/>
      <c r="C2" s="184"/>
      <c r="D2" s="184"/>
      <c r="E2" s="184"/>
      <c r="F2" s="184"/>
      <c r="G2" s="39"/>
      <c r="H2" s="40"/>
      <c r="I2" s="39"/>
      <c r="J2" s="41">
        <f>J53-J55</f>
        <v>8.3619762436757696</v>
      </c>
      <c r="K2" s="39"/>
      <c r="L2" s="39"/>
      <c r="M2" s="39"/>
      <c r="N2" s="39"/>
      <c r="O2" s="39"/>
      <c r="P2" s="39"/>
      <c r="Q2" s="39"/>
      <c r="R2" s="39"/>
      <c r="S2" s="39"/>
      <c r="T2" s="39"/>
      <c r="U2" s="41">
        <f>U53-U55</f>
        <v>1.3075375889613952</v>
      </c>
    </row>
    <row r="3" spans="1:21">
      <c r="E3" s="39" t="s">
        <v>35</v>
      </c>
      <c r="F3" s="39"/>
      <c r="G3" s="39"/>
      <c r="H3" s="40"/>
      <c r="I3" s="39"/>
      <c r="J3" s="39"/>
      <c r="K3" s="39"/>
      <c r="L3" s="39"/>
      <c r="M3" s="39"/>
      <c r="N3" s="39"/>
      <c r="O3" s="39"/>
      <c r="P3" s="39"/>
      <c r="Q3" s="39"/>
      <c r="R3" s="39"/>
      <c r="S3" s="39"/>
      <c r="T3" s="39"/>
      <c r="U3" s="39"/>
    </row>
    <row r="4" spans="1:21">
      <c r="E4" s="39" t="s">
        <v>11</v>
      </c>
      <c r="F4" s="39"/>
      <c r="G4" s="41"/>
      <c r="H4" s="40"/>
      <c r="I4" s="39"/>
    </row>
    <row r="5" spans="1:21">
      <c r="E5" s="39" t="s">
        <v>13</v>
      </c>
      <c r="F5" s="39"/>
      <c r="G5" s="41"/>
      <c r="H5" s="40"/>
      <c r="I5" s="39"/>
    </row>
    <row r="6" spans="1:21">
      <c r="E6" s="39" t="s">
        <v>33</v>
      </c>
      <c r="F6" s="39"/>
      <c r="G6" s="41"/>
      <c r="H6" s="40"/>
      <c r="I6" s="39"/>
    </row>
    <row r="7" spans="1:21">
      <c r="E7" s="39" t="s">
        <v>15</v>
      </c>
      <c r="F7" s="39"/>
      <c r="G7" s="39"/>
      <c r="H7" s="40"/>
      <c r="I7" s="39"/>
    </row>
    <row r="8" spans="1:21">
      <c r="E8" s="39" t="s">
        <v>16</v>
      </c>
      <c r="F8" s="39"/>
      <c r="G8" s="39"/>
      <c r="H8" s="40"/>
      <c r="I8" s="39"/>
    </row>
    <row r="9" spans="1:21">
      <c r="E9" s="39" t="s">
        <v>23</v>
      </c>
      <c r="F9" s="39"/>
      <c r="G9" s="39"/>
      <c r="H9" s="40"/>
      <c r="I9" s="39"/>
    </row>
    <row r="10" spans="1:21">
      <c r="E10" s="39" t="s">
        <v>24</v>
      </c>
      <c r="F10" s="39"/>
      <c r="G10" s="39"/>
      <c r="H10" s="40"/>
      <c r="I10" s="39"/>
    </row>
    <row r="11" spans="1:21">
      <c r="E11" s="39" t="s">
        <v>20</v>
      </c>
      <c r="F11" s="39"/>
      <c r="G11" s="39"/>
      <c r="H11" s="40"/>
      <c r="I11" s="39"/>
    </row>
    <row r="12" spans="1:21">
      <c r="E12" s="39" t="s">
        <v>35</v>
      </c>
      <c r="F12" s="39"/>
      <c r="G12" s="39"/>
      <c r="H12" s="40"/>
      <c r="I12" s="39"/>
    </row>
    <row r="13" spans="1:21">
      <c r="E13" s="39" t="s">
        <v>11</v>
      </c>
      <c r="F13" s="39"/>
      <c r="G13" s="41"/>
      <c r="H13" s="40"/>
      <c r="I13" s="39"/>
    </row>
    <row r="14" spans="1:21">
      <c r="E14" s="39" t="s">
        <v>13</v>
      </c>
      <c r="F14" s="39"/>
      <c r="G14" s="42"/>
      <c r="H14" s="40"/>
      <c r="I14" s="39"/>
    </row>
    <row r="15" spans="1:21">
      <c r="E15" s="39" t="s">
        <v>33</v>
      </c>
      <c r="F15" s="39"/>
      <c r="G15" s="41"/>
      <c r="H15" s="40"/>
      <c r="I15" s="39"/>
    </row>
    <row r="16" spans="1:21">
      <c r="E16" s="39" t="s">
        <v>15</v>
      </c>
      <c r="F16" s="39"/>
      <c r="G16" s="39"/>
      <c r="H16" s="40"/>
      <c r="I16" s="39"/>
    </row>
    <row r="18" spans="1:25">
      <c r="A18" s="86" t="s">
        <v>115</v>
      </c>
    </row>
    <row r="19" spans="1:25">
      <c r="A19" s="44" t="s">
        <v>36</v>
      </c>
    </row>
    <row r="20" spans="1:25">
      <c r="A20" s="45" t="s">
        <v>56</v>
      </c>
    </row>
    <row r="21" spans="1:25">
      <c r="A21" s="110" t="s">
        <v>126</v>
      </c>
    </row>
    <row r="22" spans="1:25" ht="12.75" thickBot="1"/>
    <row r="23" spans="1:25" ht="36.75" thickTop="1">
      <c r="A23" s="2" t="s">
        <v>0</v>
      </c>
      <c r="B23" s="2" t="s">
        <v>1</v>
      </c>
      <c r="C23" s="2" t="s">
        <v>61</v>
      </c>
      <c r="D23" s="2" t="s">
        <v>2</v>
      </c>
      <c r="E23" s="2"/>
      <c r="F23" s="3" t="s">
        <v>3</v>
      </c>
      <c r="G23" s="3" t="s">
        <v>4</v>
      </c>
      <c r="H23" s="3" t="s">
        <v>6</v>
      </c>
      <c r="I23" s="3" t="s">
        <v>5</v>
      </c>
      <c r="J23" s="66" t="s">
        <v>60</v>
      </c>
      <c r="L23" s="67" t="s">
        <v>0</v>
      </c>
      <c r="M23" s="2" t="s">
        <v>1</v>
      </c>
      <c r="N23" s="2" t="s">
        <v>61</v>
      </c>
      <c r="O23" s="2" t="s">
        <v>2</v>
      </c>
      <c r="P23" s="2"/>
      <c r="Q23" s="3" t="s">
        <v>3</v>
      </c>
      <c r="R23" s="3" t="s">
        <v>4</v>
      </c>
      <c r="S23" s="3" t="s">
        <v>6</v>
      </c>
      <c r="T23" s="3" t="s">
        <v>5</v>
      </c>
      <c r="U23" s="3" t="s">
        <v>60</v>
      </c>
      <c r="V23" s="70"/>
      <c r="X23" s="71"/>
    </row>
    <row r="24" spans="1:25" ht="17.25" customHeight="1">
      <c r="A24" s="185" t="s">
        <v>7</v>
      </c>
      <c r="B24" s="185" t="s">
        <v>8</v>
      </c>
      <c r="C24" s="12">
        <v>2020</v>
      </c>
      <c r="D24" s="191" t="s">
        <v>20</v>
      </c>
      <c r="E24" s="54" t="s">
        <v>20</v>
      </c>
      <c r="F24" s="55">
        <f>'Figure 1'!E12</f>
        <v>1.04</v>
      </c>
      <c r="G24" s="55">
        <f>'Figure 1'!F12</f>
        <v>10.63</v>
      </c>
      <c r="H24" s="55">
        <f>'Figure 1'!G12</f>
        <v>75.040000000000006</v>
      </c>
      <c r="I24" s="55">
        <f>'Figure 1'!H12</f>
        <v>13.29</v>
      </c>
      <c r="J24" s="68">
        <f>SUM(H24:I24)</f>
        <v>88.330000000000013</v>
      </c>
      <c r="K24" s="63">
        <f>-J24</f>
        <v>-88.330000000000013</v>
      </c>
      <c r="L24" s="188" t="s">
        <v>21</v>
      </c>
      <c r="M24" s="185" t="s">
        <v>8</v>
      </c>
      <c r="N24" s="12">
        <v>2020</v>
      </c>
      <c r="O24" s="191" t="s">
        <v>20</v>
      </c>
      <c r="P24" s="54" t="s">
        <v>20</v>
      </c>
      <c r="Q24" s="55">
        <f>'Figure 2'!E12</f>
        <v>2.35</v>
      </c>
      <c r="R24" s="55">
        <f>'Figure 2'!F12</f>
        <v>25.81</v>
      </c>
      <c r="S24" s="55">
        <f>'Figure 2'!G12</f>
        <v>59.85</v>
      </c>
      <c r="T24" s="55">
        <f>'Figure 2'!H12</f>
        <v>11.98</v>
      </c>
      <c r="U24" s="53">
        <f>SUM(S24:T24)</f>
        <v>71.83</v>
      </c>
      <c r="V24" s="72">
        <f>SUM(Q24:T24)</f>
        <v>99.990000000000009</v>
      </c>
      <c r="X24" s="41">
        <f>J24-J25</f>
        <v>4.8012710000000141</v>
      </c>
      <c r="Y24" s="41">
        <f>U24-U25</f>
        <v>2.8635579999999976</v>
      </c>
    </row>
    <row r="25" spans="1:25" ht="12" customHeight="1">
      <c r="A25" s="186"/>
      <c r="B25" s="186"/>
      <c r="C25" s="12">
        <v>2019</v>
      </c>
      <c r="D25" s="191"/>
      <c r="E25" s="54" t="s">
        <v>20</v>
      </c>
      <c r="F25" s="55">
        <v>2.1882260000000002</v>
      </c>
      <c r="G25" s="55">
        <v>14.283045</v>
      </c>
      <c r="H25" s="55">
        <v>72.222612999999996</v>
      </c>
      <c r="I25" s="55">
        <v>11.306115999999999</v>
      </c>
      <c r="J25" s="68">
        <f>SUM(H25:I25)</f>
        <v>83.528728999999998</v>
      </c>
      <c r="K25" s="63">
        <f t="shared" ref="K25:K55" si="0">-J25</f>
        <v>-83.528728999999998</v>
      </c>
      <c r="L25" s="189"/>
      <c r="M25" s="186"/>
      <c r="N25" s="12">
        <v>2019</v>
      </c>
      <c r="O25" s="191"/>
      <c r="P25" s="54" t="s">
        <v>20</v>
      </c>
      <c r="Q25" s="55">
        <v>2.7588809999999997</v>
      </c>
      <c r="R25" s="55">
        <v>28.274676999999997</v>
      </c>
      <c r="S25" s="55">
        <v>58.186084000000001</v>
      </c>
      <c r="T25" s="55">
        <v>10.780358</v>
      </c>
      <c r="U25" s="53">
        <f>SUM(S25:T25)</f>
        <v>68.966442000000001</v>
      </c>
      <c r="V25" s="72">
        <f>SUM(Q25:T25)</f>
        <v>100</v>
      </c>
    </row>
    <row r="26" spans="1:25" ht="12" customHeight="1">
      <c r="A26" s="186"/>
      <c r="B26" s="186"/>
      <c r="C26" s="12"/>
      <c r="D26" s="88"/>
      <c r="E26" s="54"/>
      <c r="F26" s="55"/>
      <c r="G26" s="55"/>
      <c r="H26" s="55"/>
      <c r="I26" s="55"/>
      <c r="J26" s="68"/>
      <c r="K26" s="63">
        <f t="shared" si="0"/>
        <v>0</v>
      </c>
      <c r="L26" s="189"/>
      <c r="M26" s="186"/>
      <c r="N26" s="12"/>
      <c r="O26" s="88"/>
      <c r="P26" s="54"/>
      <c r="Q26" s="55"/>
      <c r="R26" s="55"/>
      <c r="S26" s="55"/>
      <c r="T26" s="55"/>
      <c r="U26" s="53"/>
      <c r="V26" s="72"/>
    </row>
    <row r="27" spans="1:25" ht="12" customHeight="1">
      <c r="A27" s="186"/>
      <c r="B27" s="186"/>
      <c r="C27" s="12">
        <v>2020</v>
      </c>
      <c r="D27" s="180" t="s">
        <v>9</v>
      </c>
      <c r="E27" s="12" t="s">
        <v>10</v>
      </c>
      <c r="F27" s="53">
        <f>'Figure 1'!E3</f>
        <v>0.77</v>
      </c>
      <c r="G27" s="53">
        <f>'Figure 1'!F3</f>
        <v>8.7899999999999991</v>
      </c>
      <c r="H27" s="53">
        <f>'Figure 1'!G3</f>
        <v>76.349999999999994</v>
      </c>
      <c r="I27" s="53">
        <f>'Figure 1'!H3</f>
        <v>14.09</v>
      </c>
      <c r="J27" s="68">
        <f>SUM(H27:I27)</f>
        <v>90.44</v>
      </c>
      <c r="K27" s="63">
        <f t="shared" si="0"/>
        <v>-90.44</v>
      </c>
      <c r="L27" s="189"/>
      <c r="M27" s="186"/>
      <c r="N27" s="12">
        <v>2020</v>
      </c>
      <c r="O27" s="180" t="s">
        <v>9</v>
      </c>
      <c r="P27" s="12" t="s">
        <v>10</v>
      </c>
      <c r="Q27" s="53">
        <f>'Figure 2'!E3</f>
        <v>1.75</v>
      </c>
      <c r="R27" s="53">
        <f>'Figure 2'!F3</f>
        <v>23.52</v>
      </c>
      <c r="S27" s="53">
        <f>'Figure 2'!G3</f>
        <v>62.02</v>
      </c>
      <c r="T27" s="53">
        <f>'Figure 2'!H3</f>
        <v>12.7</v>
      </c>
      <c r="U27" s="53">
        <f>SUM(S27:T27)</f>
        <v>74.72</v>
      </c>
      <c r="V27" s="72">
        <f>SUM(Q27:T27)</f>
        <v>99.990000000000009</v>
      </c>
      <c r="X27" s="41">
        <f>J27-J28</f>
        <v>4.2199999999999989</v>
      </c>
      <c r="Y27" s="41">
        <f>U27-U28</f>
        <v>2.6299999999999955</v>
      </c>
    </row>
    <row r="28" spans="1:25" ht="12" customHeight="1">
      <c r="A28" s="186"/>
      <c r="B28" s="186"/>
      <c r="C28" s="12">
        <v>2019</v>
      </c>
      <c r="D28" s="181"/>
      <c r="E28" s="12" t="s">
        <v>10</v>
      </c>
      <c r="F28" s="53">
        <v>1.65</v>
      </c>
      <c r="G28" s="53">
        <v>12.13</v>
      </c>
      <c r="H28" s="53">
        <v>74.099999999999994</v>
      </c>
      <c r="I28" s="53">
        <v>12.12</v>
      </c>
      <c r="J28" s="68">
        <f>SUM(H28:I28)</f>
        <v>86.22</v>
      </c>
      <c r="K28" s="63">
        <f>-J28</f>
        <v>-86.22</v>
      </c>
      <c r="L28" s="189"/>
      <c r="M28" s="186"/>
      <c r="N28" s="12">
        <v>2019</v>
      </c>
      <c r="O28" s="181"/>
      <c r="P28" s="12" t="s">
        <v>10</v>
      </c>
      <c r="Q28" s="53">
        <v>2.2000000000000002</v>
      </c>
      <c r="R28" s="53">
        <v>25.72</v>
      </c>
      <c r="S28" s="53">
        <v>60.55</v>
      </c>
      <c r="T28" s="53">
        <v>11.54</v>
      </c>
      <c r="U28" s="53">
        <f>SUM(S28:T28)</f>
        <v>72.09</v>
      </c>
      <c r="V28" s="72">
        <f>SUM(Q28:T28)</f>
        <v>100.00999999999999</v>
      </c>
    </row>
    <row r="29" spans="1:25" ht="12" customHeight="1">
      <c r="A29" s="186"/>
      <c r="B29" s="186"/>
      <c r="C29" s="12">
        <v>2020</v>
      </c>
      <c r="D29" s="181"/>
      <c r="E29" s="12" t="s">
        <v>11</v>
      </c>
      <c r="F29" s="53">
        <f>'Figure 1'!E4</f>
        <v>5.28</v>
      </c>
      <c r="G29" s="53">
        <f>'Figure 1'!F4</f>
        <v>39.29</v>
      </c>
      <c r="H29" s="53">
        <f>'Figure 1'!G4</f>
        <v>54.63</v>
      </c>
      <c r="I29" s="53">
        <f>'Figure 1'!H4</f>
        <v>0.8</v>
      </c>
      <c r="J29" s="68">
        <f>SUM(H29:I29)</f>
        <v>55.43</v>
      </c>
      <c r="K29" s="63">
        <f t="shared" si="0"/>
        <v>-55.43</v>
      </c>
      <c r="L29" s="189"/>
      <c r="M29" s="186"/>
      <c r="N29" s="12">
        <v>2020</v>
      </c>
      <c r="O29" s="181"/>
      <c r="P29" s="12" t="s">
        <v>11</v>
      </c>
      <c r="Q29" s="53">
        <f>'Figure 2'!E4</f>
        <v>11.58</v>
      </c>
      <c r="R29" s="53">
        <f>'Figure 2'!F4</f>
        <v>61.48</v>
      </c>
      <c r="S29" s="53">
        <f>'Figure 2'!G4</f>
        <v>26.13</v>
      </c>
      <c r="T29" s="53">
        <f>'Figure 2'!H4</f>
        <v>0.81</v>
      </c>
      <c r="U29" s="53">
        <f>SUM(S29:T29)</f>
        <v>26.939999999999998</v>
      </c>
      <c r="V29" s="72">
        <f>SUM(Q29:T29)</f>
        <v>100</v>
      </c>
      <c r="X29" s="41">
        <f>J29-J30</f>
        <v>6.3999999999999986</v>
      </c>
      <c r="Y29" s="41">
        <f>U29-U30</f>
        <v>-1.870000000000001</v>
      </c>
    </row>
    <row r="30" spans="1:25" ht="12" customHeight="1">
      <c r="A30" s="186"/>
      <c r="B30" s="186"/>
      <c r="C30" s="12">
        <v>2019</v>
      </c>
      <c r="D30" s="182"/>
      <c r="E30" s="12" t="s">
        <v>11</v>
      </c>
      <c r="F30" s="53">
        <v>9.06</v>
      </c>
      <c r="G30" s="53">
        <v>41.92</v>
      </c>
      <c r="H30" s="53">
        <v>48.14</v>
      </c>
      <c r="I30" s="53">
        <v>0.89</v>
      </c>
      <c r="J30" s="68">
        <f>SUM(H30:I30)</f>
        <v>49.03</v>
      </c>
      <c r="K30" s="63">
        <f t="shared" si="0"/>
        <v>-49.03</v>
      </c>
      <c r="L30" s="189"/>
      <c r="M30" s="186"/>
      <c r="N30" s="12">
        <v>2019</v>
      </c>
      <c r="O30" s="182"/>
      <c r="P30" s="12" t="s">
        <v>11</v>
      </c>
      <c r="Q30" s="53">
        <v>9.99</v>
      </c>
      <c r="R30" s="53">
        <v>61.2</v>
      </c>
      <c r="S30" s="53">
        <v>27.77</v>
      </c>
      <c r="T30" s="53">
        <v>1.04</v>
      </c>
      <c r="U30" s="53">
        <f>SUM(S30:T30)</f>
        <v>28.81</v>
      </c>
      <c r="V30" s="72">
        <f>SUM(Q30:T30)</f>
        <v>100</v>
      </c>
    </row>
    <row r="31" spans="1:25" ht="12" customHeight="1">
      <c r="A31" s="186"/>
      <c r="B31" s="186"/>
      <c r="C31" s="12"/>
      <c r="D31" s="60"/>
      <c r="E31" s="12"/>
      <c r="F31" s="53"/>
      <c r="G31" s="53"/>
      <c r="H31" s="53"/>
      <c r="I31" s="53"/>
      <c r="J31" s="68"/>
      <c r="K31" s="63">
        <f t="shared" si="0"/>
        <v>0</v>
      </c>
      <c r="L31" s="189"/>
      <c r="M31" s="186"/>
      <c r="N31" s="12"/>
      <c r="O31" s="60"/>
      <c r="P31" s="12"/>
      <c r="Q31" s="53"/>
      <c r="R31" s="53"/>
      <c r="S31" s="53"/>
      <c r="T31" s="53"/>
      <c r="U31" s="53"/>
      <c r="V31" s="72"/>
    </row>
    <row r="32" spans="1:25" ht="12" customHeight="1">
      <c r="A32" s="186"/>
      <c r="B32" s="186"/>
      <c r="C32" s="12">
        <v>2020</v>
      </c>
      <c r="D32" s="180" t="s">
        <v>12</v>
      </c>
      <c r="E32" s="12" t="s">
        <v>13</v>
      </c>
      <c r="F32" s="16">
        <f>'Figure 1'!E5</f>
        <v>0.28000000000000003</v>
      </c>
      <c r="G32" s="16">
        <f>'Figure 1'!F5</f>
        <v>4.75</v>
      </c>
      <c r="H32" s="16">
        <f>'Figure 1'!G5</f>
        <v>74.92</v>
      </c>
      <c r="I32" s="16">
        <f>'Figure 1'!H5</f>
        <v>20.05</v>
      </c>
      <c r="J32" s="68">
        <f t="shared" ref="J32:J39" si="1">SUM(H32:I32)</f>
        <v>94.97</v>
      </c>
      <c r="K32" s="63">
        <f t="shared" si="0"/>
        <v>-94.97</v>
      </c>
      <c r="L32" s="189"/>
      <c r="M32" s="186"/>
      <c r="N32" s="12">
        <v>2020</v>
      </c>
      <c r="O32" s="180" t="s">
        <v>12</v>
      </c>
      <c r="P32" s="12" t="s">
        <v>13</v>
      </c>
      <c r="Q32" s="16">
        <f>'Figure 2'!E5</f>
        <v>0.75</v>
      </c>
      <c r="R32" s="16">
        <f>'Figure 2'!F5</f>
        <v>15.45</v>
      </c>
      <c r="S32" s="16">
        <f>'Figure 2'!G5</f>
        <v>65.790000000000006</v>
      </c>
      <c r="T32" s="16">
        <f>'Figure 2'!H5</f>
        <v>18.02</v>
      </c>
      <c r="U32" s="53">
        <f t="shared" ref="U32:U39" si="2">SUM(S32:T32)</f>
        <v>83.81</v>
      </c>
      <c r="V32" s="72">
        <f t="shared" ref="V32:V39" si="3">SUM(Q32:T32)</f>
        <v>100.01</v>
      </c>
      <c r="X32" s="41">
        <f>J32-J33</f>
        <v>3.9438335344066218</v>
      </c>
      <c r="Y32" s="41">
        <f>U32-U33</f>
        <v>4.3857034416173803</v>
      </c>
    </row>
    <row r="33" spans="1:25" ht="12" customHeight="1">
      <c r="A33" s="186"/>
      <c r="B33" s="186"/>
      <c r="C33" s="12">
        <v>2019</v>
      </c>
      <c r="D33" s="181"/>
      <c r="E33" s="12" t="s">
        <v>13</v>
      </c>
      <c r="F33" s="16">
        <v>0.93224888447618004</v>
      </c>
      <c r="G33" s="16">
        <v>8.0415846499304422</v>
      </c>
      <c r="H33" s="16">
        <v>74.504291808331942</v>
      </c>
      <c r="I33" s="16">
        <v>16.521874657261439</v>
      </c>
      <c r="J33" s="68">
        <f t="shared" si="1"/>
        <v>91.026166465593377</v>
      </c>
      <c r="K33" s="63">
        <f>-J33</f>
        <v>-91.026166465593377</v>
      </c>
      <c r="L33" s="189"/>
      <c r="M33" s="186"/>
      <c r="N33" s="12">
        <v>2019</v>
      </c>
      <c r="O33" s="181"/>
      <c r="P33" s="12" t="s">
        <v>13</v>
      </c>
      <c r="Q33" s="16">
        <v>1.3655468257684815</v>
      </c>
      <c r="R33" s="16">
        <v>19.210156615848899</v>
      </c>
      <c r="S33" s="16">
        <v>63.943666857450097</v>
      </c>
      <c r="T33" s="16">
        <v>15.480629700932527</v>
      </c>
      <c r="U33" s="53">
        <f>SUM(S33:T33)</f>
        <v>79.424296558382622</v>
      </c>
      <c r="V33" s="72">
        <f>SUM(Q33:T33)</f>
        <v>100</v>
      </c>
    </row>
    <row r="34" spans="1:25" ht="12" customHeight="1">
      <c r="A34" s="186"/>
      <c r="B34" s="186"/>
      <c r="C34" s="12">
        <v>2020</v>
      </c>
      <c r="D34" s="181"/>
      <c r="E34" s="12" t="s">
        <v>14</v>
      </c>
      <c r="F34" s="16">
        <f>'Figure 1'!E6</f>
        <v>0.69</v>
      </c>
      <c r="G34" s="16">
        <f>'Figure 1'!F6</f>
        <v>9.6</v>
      </c>
      <c r="H34" s="16">
        <f>'Figure 1'!G6</f>
        <v>76.569999999999993</v>
      </c>
      <c r="I34" s="16">
        <f>'Figure 1'!H6</f>
        <v>13.14</v>
      </c>
      <c r="J34" s="68">
        <f t="shared" si="1"/>
        <v>89.71</v>
      </c>
      <c r="K34" s="63">
        <f t="shared" si="0"/>
        <v>-89.71</v>
      </c>
      <c r="L34" s="189"/>
      <c r="M34" s="186"/>
      <c r="N34" s="12">
        <v>2020</v>
      </c>
      <c r="O34" s="181"/>
      <c r="P34" s="12" t="s">
        <v>14</v>
      </c>
      <c r="Q34" s="16">
        <f>'Figure 2'!E6</f>
        <v>1.71</v>
      </c>
      <c r="R34" s="16">
        <f>'Figure 2'!F6</f>
        <v>24.47</v>
      </c>
      <c r="S34" s="16">
        <f>'Figure 2'!G6</f>
        <v>61.71</v>
      </c>
      <c r="T34" s="16">
        <f>'Figure 2'!H6</f>
        <v>12.1</v>
      </c>
      <c r="U34" s="53">
        <f t="shared" si="2"/>
        <v>73.81</v>
      </c>
      <c r="V34" s="72">
        <f t="shared" si="3"/>
        <v>99.99</v>
      </c>
      <c r="X34" s="41">
        <f>J34-J35</f>
        <v>5.084148343140285</v>
      </c>
      <c r="Y34" s="41">
        <f>U34-U35</f>
        <v>2.9997029672303768</v>
      </c>
    </row>
    <row r="35" spans="1:25" ht="12" customHeight="1">
      <c r="A35" s="186"/>
      <c r="B35" s="186"/>
      <c r="C35" s="12">
        <v>2019</v>
      </c>
      <c r="D35" s="181"/>
      <c r="E35" s="12" t="s">
        <v>14</v>
      </c>
      <c r="F35" s="16">
        <v>1.7588649736760607</v>
      </c>
      <c r="G35" s="16">
        <v>13.61528336946423</v>
      </c>
      <c r="H35" s="16">
        <v>73.351463301331677</v>
      </c>
      <c r="I35" s="16">
        <v>11.274388355528027</v>
      </c>
      <c r="J35" s="68">
        <f t="shared" si="1"/>
        <v>84.625851656859709</v>
      </c>
      <c r="K35" s="63">
        <f>-J35</f>
        <v>-84.625851656859709</v>
      </c>
      <c r="L35" s="189"/>
      <c r="M35" s="186"/>
      <c r="N35" s="12">
        <v>2019</v>
      </c>
      <c r="O35" s="181"/>
      <c r="P35" s="12" t="s">
        <v>14</v>
      </c>
      <c r="Q35" s="16">
        <v>2.1863191476181627</v>
      </c>
      <c r="R35" s="16">
        <v>27.003383819612218</v>
      </c>
      <c r="S35" s="16">
        <v>59.838048999566375</v>
      </c>
      <c r="T35" s="16">
        <v>10.972248033203247</v>
      </c>
      <c r="U35" s="53">
        <f>SUM(S35:T35)</f>
        <v>70.810297032769626</v>
      </c>
      <c r="V35" s="72">
        <f>SUM(Q35:T35)</f>
        <v>100</v>
      </c>
    </row>
    <row r="36" spans="1:25">
      <c r="A36" s="186"/>
      <c r="B36" s="186"/>
      <c r="C36" s="12">
        <v>2020</v>
      </c>
      <c r="D36" s="181"/>
      <c r="E36" s="12" t="s">
        <v>15</v>
      </c>
      <c r="F36" s="16">
        <f>'Figure 1'!E7</f>
        <v>2.6</v>
      </c>
      <c r="G36" s="16">
        <f>'Figure 1'!F7</f>
        <v>19.190000000000001</v>
      </c>
      <c r="H36" s="16">
        <f>'Figure 1'!G7</f>
        <v>71.900000000000006</v>
      </c>
      <c r="I36" s="16">
        <f>'Figure 1'!H7</f>
        <v>6.3</v>
      </c>
      <c r="J36" s="68">
        <f t="shared" si="1"/>
        <v>78.2</v>
      </c>
      <c r="K36" s="63">
        <f t="shared" si="0"/>
        <v>-78.2</v>
      </c>
      <c r="L36" s="189"/>
      <c r="M36" s="186"/>
      <c r="N36" s="12">
        <v>2020</v>
      </c>
      <c r="O36" s="181"/>
      <c r="P36" s="12" t="s">
        <v>15</v>
      </c>
      <c r="Q36" s="16">
        <f>'Figure 2'!E7</f>
        <v>5.27</v>
      </c>
      <c r="R36" s="16">
        <f>'Figure 2'!F7</f>
        <v>40.79</v>
      </c>
      <c r="S36" s="16">
        <f>'Figure 2'!G7</f>
        <v>49.17</v>
      </c>
      <c r="T36" s="16">
        <f>'Figure 2'!H7</f>
        <v>4.76</v>
      </c>
      <c r="U36" s="53">
        <f t="shared" si="2"/>
        <v>53.93</v>
      </c>
      <c r="V36" s="72">
        <f t="shared" si="3"/>
        <v>99.990000000000009</v>
      </c>
      <c r="X36" s="41">
        <f>J36-J37</f>
        <v>5.3060279990238115</v>
      </c>
      <c r="Y36" s="41">
        <f>U36-U37</f>
        <v>1.3397174438994028</v>
      </c>
    </row>
    <row r="37" spans="1:25" ht="12" customHeight="1">
      <c r="A37" s="186"/>
      <c r="B37" s="186"/>
      <c r="C37" s="12">
        <v>2019</v>
      </c>
      <c r="D37" s="181"/>
      <c r="E37" s="12" t="s">
        <v>15</v>
      </c>
      <c r="F37" s="16">
        <v>4.4061855212655026</v>
      </c>
      <c r="G37" s="16">
        <v>22.699842477758303</v>
      </c>
      <c r="H37" s="16">
        <v>67.31413484791338</v>
      </c>
      <c r="I37" s="16">
        <v>5.579837153062809</v>
      </c>
      <c r="J37" s="68">
        <f t="shared" si="1"/>
        <v>72.893972000976191</v>
      </c>
      <c r="K37" s="63">
        <f>-J37</f>
        <v>-72.893972000976191</v>
      </c>
      <c r="L37" s="189"/>
      <c r="M37" s="186"/>
      <c r="N37" s="12">
        <v>2019</v>
      </c>
      <c r="O37" s="181"/>
      <c r="P37" s="12" t="s">
        <v>15</v>
      </c>
      <c r="Q37" s="16">
        <v>5.3880984618116443</v>
      </c>
      <c r="R37" s="16">
        <v>42.021618982087766</v>
      </c>
      <c r="S37" s="16">
        <v>47.80480767096531</v>
      </c>
      <c r="T37" s="16">
        <v>4.7854748851352849</v>
      </c>
      <c r="U37" s="53">
        <f>SUM(S37:T37)</f>
        <v>52.590282556100597</v>
      </c>
      <c r="V37" s="72">
        <f>SUM(Q37:T37)</f>
        <v>100.00000000000001</v>
      </c>
    </row>
    <row r="38" spans="1:25">
      <c r="A38" s="186"/>
      <c r="B38" s="186"/>
      <c r="C38" s="12">
        <v>2020</v>
      </c>
      <c r="D38" s="181"/>
      <c r="E38" s="12" t="s">
        <v>16</v>
      </c>
      <c r="F38" s="16">
        <f>'Figure 1'!E8</f>
        <v>4.82</v>
      </c>
      <c r="G38" s="16">
        <f>'Figure 1'!F8</f>
        <v>27.59</v>
      </c>
      <c r="H38" s="16">
        <f>'Figure 1'!G8</f>
        <v>64.180000000000007</v>
      </c>
      <c r="I38" s="16">
        <f>'Figure 1'!H8</f>
        <v>3.41</v>
      </c>
      <c r="J38" s="68">
        <f t="shared" si="1"/>
        <v>67.59</v>
      </c>
      <c r="K38" s="63">
        <f t="shared" si="0"/>
        <v>-67.59</v>
      </c>
      <c r="L38" s="189"/>
      <c r="M38" s="186"/>
      <c r="N38" s="12">
        <v>2020</v>
      </c>
      <c r="O38" s="181"/>
      <c r="P38" s="12" t="s">
        <v>16</v>
      </c>
      <c r="Q38" s="16">
        <f>'Figure 2'!E8</f>
        <v>9.84</v>
      </c>
      <c r="R38" s="16">
        <f>'Figure 2'!F8</f>
        <v>50.59</v>
      </c>
      <c r="S38" s="16">
        <f>'Figure 2'!G8</f>
        <v>37.47</v>
      </c>
      <c r="T38" s="16">
        <f>'Figure 2'!H8</f>
        <v>2.11</v>
      </c>
      <c r="U38" s="53">
        <f t="shared" si="2"/>
        <v>39.58</v>
      </c>
      <c r="V38" s="72">
        <f t="shared" si="3"/>
        <v>100.01</v>
      </c>
      <c r="X38" s="41">
        <f>J38-J39</f>
        <v>4.6221673882982373</v>
      </c>
      <c r="Y38" s="41">
        <f>U38-U39</f>
        <v>-0.24230683801364705</v>
      </c>
    </row>
    <row r="39" spans="1:25" ht="12" customHeight="1">
      <c r="A39" s="186"/>
      <c r="B39" s="186"/>
      <c r="C39" s="12">
        <v>2019</v>
      </c>
      <c r="D39" s="182"/>
      <c r="E39" s="12" t="s">
        <v>16</v>
      </c>
      <c r="F39" s="16">
        <v>7.6168023031759349</v>
      </c>
      <c r="G39" s="16">
        <v>29.4153650851223</v>
      </c>
      <c r="H39" s="16">
        <v>60.075261260852812</v>
      </c>
      <c r="I39" s="16">
        <v>2.8925713508489559</v>
      </c>
      <c r="J39" s="68">
        <f t="shared" si="1"/>
        <v>62.967832611701766</v>
      </c>
      <c r="K39" s="63">
        <f t="shared" si="0"/>
        <v>-62.967832611701766</v>
      </c>
      <c r="L39" s="189"/>
      <c r="M39" s="186"/>
      <c r="N39" s="12">
        <v>2019</v>
      </c>
      <c r="O39" s="182"/>
      <c r="P39" s="12" t="s">
        <v>16</v>
      </c>
      <c r="Q39" s="16">
        <v>9.5555404455928024</v>
      </c>
      <c r="R39" s="16">
        <v>50.622152716393558</v>
      </c>
      <c r="S39" s="16">
        <v>37.476485120464176</v>
      </c>
      <c r="T39" s="16">
        <v>2.3458217175494664</v>
      </c>
      <c r="U39" s="53">
        <f t="shared" si="2"/>
        <v>39.822306838013645</v>
      </c>
      <c r="V39" s="72">
        <f t="shared" si="3"/>
        <v>100.00000000000001</v>
      </c>
    </row>
    <row r="40" spans="1:25" ht="12" customHeight="1">
      <c r="A40" s="186"/>
      <c r="B40" s="186"/>
      <c r="C40" s="12"/>
      <c r="D40" s="87"/>
      <c r="E40" s="12"/>
      <c r="F40" s="16"/>
      <c r="G40" s="16"/>
      <c r="H40" s="16"/>
      <c r="I40" s="16"/>
      <c r="J40" s="68"/>
      <c r="K40" s="63"/>
      <c r="L40" s="189"/>
      <c r="M40" s="186"/>
      <c r="N40" s="12"/>
      <c r="O40" s="87"/>
      <c r="P40" s="12"/>
      <c r="Q40" s="16"/>
      <c r="R40" s="16"/>
      <c r="S40" s="16"/>
      <c r="T40" s="16"/>
      <c r="U40" s="53"/>
      <c r="V40" s="72"/>
    </row>
    <row r="41" spans="1:25" ht="12" customHeight="1">
      <c r="A41" s="186"/>
      <c r="B41" s="186"/>
      <c r="C41" s="12">
        <v>2020</v>
      </c>
      <c r="D41" s="180" t="s">
        <v>88</v>
      </c>
      <c r="E41" s="12" t="s">
        <v>62</v>
      </c>
      <c r="F41" s="16"/>
      <c r="G41" s="16"/>
      <c r="H41" s="16"/>
      <c r="I41" s="16"/>
      <c r="J41" s="68">
        <f>'Figure 3'!C34</f>
        <v>75.150000000000006</v>
      </c>
      <c r="K41" s="63">
        <f t="shared" ref="K41:K50" si="4">-J41</f>
        <v>-75.150000000000006</v>
      </c>
      <c r="L41" s="189"/>
      <c r="M41" s="186"/>
      <c r="N41" s="12">
        <v>2020</v>
      </c>
      <c r="O41" s="180" t="s">
        <v>88</v>
      </c>
      <c r="P41" s="12" t="s">
        <v>62</v>
      </c>
      <c r="Q41" s="16"/>
      <c r="R41" s="16"/>
      <c r="S41" s="16"/>
      <c r="T41" s="16"/>
      <c r="U41" s="53">
        <f>'Figure 3'!E34</f>
        <v>49.87</v>
      </c>
      <c r="V41" s="72">
        <f t="shared" ref="V41:V50" si="5">SUM(Q41:T41)</f>
        <v>0</v>
      </c>
      <c r="X41" s="41">
        <f>J41-J42</f>
        <v>5.1500000000000057</v>
      </c>
      <c r="Y41" s="41">
        <f>U41-U42</f>
        <v>0.6699999999999946</v>
      </c>
    </row>
    <row r="42" spans="1:25" ht="12" customHeight="1">
      <c r="A42" s="186"/>
      <c r="B42" s="186"/>
      <c r="C42" s="12">
        <v>2019</v>
      </c>
      <c r="D42" s="181"/>
      <c r="E42" s="12" t="s">
        <v>62</v>
      </c>
      <c r="F42" s="16"/>
      <c r="G42" s="16"/>
      <c r="H42" s="16"/>
      <c r="I42" s="16"/>
      <c r="J42" s="68">
        <v>70</v>
      </c>
      <c r="K42" s="63">
        <f>-J42</f>
        <v>-70</v>
      </c>
      <c r="L42" s="189"/>
      <c r="M42" s="186"/>
      <c r="N42" s="12">
        <v>2019</v>
      </c>
      <c r="O42" s="181"/>
      <c r="P42" s="12" t="s">
        <v>62</v>
      </c>
      <c r="Q42" s="16"/>
      <c r="R42" s="16"/>
      <c r="S42" s="16"/>
      <c r="T42" s="16"/>
      <c r="U42" s="53">
        <v>49.2</v>
      </c>
      <c r="V42" s="72"/>
    </row>
    <row r="43" spans="1:25" ht="12" customHeight="1">
      <c r="A43" s="186"/>
      <c r="B43" s="186"/>
      <c r="C43" s="12">
        <v>2020</v>
      </c>
      <c r="D43" s="181"/>
      <c r="E43" s="12" t="s">
        <v>63</v>
      </c>
      <c r="F43" s="16"/>
      <c r="G43" s="16"/>
      <c r="H43" s="16"/>
      <c r="I43" s="16"/>
      <c r="J43" s="68">
        <f>'Figure 3'!C35</f>
        <v>86.12</v>
      </c>
      <c r="K43" s="63">
        <f t="shared" si="4"/>
        <v>-86.12</v>
      </c>
      <c r="L43" s="189"/>
      <c r="M43" s="186"/>
      <c r="N43" s="12">
        <v>2020</v>
      </c>
      <c r="O43" s="181"/>
      <c r="P43" s="12" t="s">
        <v>63</v>
      </c>
      <c r="Q43" s="16"/>
      <c r="R43" s="16"/>
      <c r="S43" s="16"/>
      <c r="T43" s="16"/>
      <c r="U43" s="53">
        <f>'Figure 3'!E35</f>
        <v>66.489999999999995</v>
      </c>
      <c r="V43" s="72">
        <f t="shared" si="5"/>
        <v>0</v>
      </c>
      <c r="X43" s="41">
        <f>J43-J44</f>
        <v>5.519999999999996</v>
      </c>
      <c r="Y43" s="41">
        <f>U43-U44</f>
        <v>2.789999999999992</v>
      </c>
    </row>
    <row r="44" spans="1:25" ht="12" customHeight="1">
      <c r="A44" s="186"/>
      <c r="B44" s="186"/>
      <c r="C44" s="12">
        <v>2019</v>
      </c>
      <c r="D44" s="181"/>
      <c r="E44" s="12" t="s">
        <v>63</v>
      </c>
      <c r="F44" s="16"/>
      <c r="G44" s="16"/>
      <c r="H44" s="16"/>
      <c r="I44" s="16"/>
      <c r="J44" s="68">
        <v>80.600000000000009</v>
      </c>
      <c r="K44" s="63">
        <f>-J44</f>
        <v>-80.600000000000009</v>
      </c>
      <c r="L44" s="189"/>
      <c r="M44" s="186"/>
      <c r="N44" s="12">
        <v>2019</v>
      </c>
      <c r="O44" s="181"/>
      <c r="P44" s="12" t="s">
        <v>63</v>
      </c>
      <c r="Q44" s="16"/>
      <c r="R44" s="16"/>
      <c r="S44" s="16"/>
      <c r="T44" s="16"/>
      <c r="U44" s="53">
        <v>63.7</v>
      </c>
      <c r="V44" s="72"/>
    </row>
    <row r="45" spans="1:25">
      <c r="A45" s="186"/>
      <c r="B45" s="186"/>
      <c r="C45" s="12">
        <v>2020</v>
      </c>
      <c r="D45" s="181"/>
      <c r="E45" s="12" t="s">
        <v>64</v>
      </c>
      <c r="F45" s="16"/>
      <c r="G45" s="16"/>
      <c r="H45" s="16"/>
      <c r="I45" s="16"/>
      <c r="J45" s="68">
        <f>'Figure 3'!C36</f>
        <v>89.72</v>
      </c>
      <c r="K45" s="63">
        <f t="shared" si="4"/>
        <v>-89.72</v>
      </c>
      <c r="L45" s="189"/>
      <c r="M45" s="186"/>
      <c r="N45" s="12">
        <v>2020</v>
      </c>
      <c r="O45" s="181"/>
      <c r="P45" s="12" t="s">
        <v>64</v>
      </c>
      <c r="Q45" s="16"/>
      <c r="R45" s="16"/>
      <c r="S45" s="16"/>
      <c r="T45" s="16"/>
      <c r="U45" s="53">
        <f>'Figure 3'!E36</f>
        <v>73.240000000000009</v>
      </c>
      <c r="V45" s="72">
        <f t="shared" si="5"/>
        <v>0</v>
      </c>
      <c r="X45" s="41">
        <f>J45-J46</f>
        <v>5.4200000000000017</v>
      </c>
      <c r="Y45" s="41">
        <f>U45-U46</f>
        <v>3.2400000000000091</v>
      </c>
    </row>
    <row r="46" spans="1:25" ht="12" customHeight="1">
      <c r="A46" s="186"/>
      <c r="B46" s="186"/>
      <c r="C46" s="12">
        <v>2019</v>
      </c>
      <c r="D46" s="181"/>
      <c r="E46" s="12" t="s">
        <v>64</v>
      </c>
      <c r="F46" s="16"/>
      <c r="G46" s="16"/>
      <c r="H46" s="16"/>
      <c r="I46" s="16"/>
      <c r="J46" s="68">
        <v>84.3</v>
      </c>
      <c r="K46" s="63">
        <f>-J46</f>
        <v>-84.3</v>
      </c>
      <c r="L46" s="189"/>
      <c r="M46" s="186"/>
      <c r="N46" s="12">
        <v>2019</v>
      </c>
      <c r="O46" s="181"/>
      <c r="P46" s="12" t="s">
        <v>64</v>
      </c>
      <c r="Q46" s="16"/>
      <c r="R46" s="16"/>
      <c r="S46" s="16"/>
      <c r="T46" s="16"/>
      <c r="U46" s="53">
        <v>70</v>
      </c>
      <c r="V46" s="72">
        <f>SUM(Q46:T46)</f>
        <v>0</v>
      </c>
    </row>
    <row r="47" spans="1:25">
      <c r="A47" s="186"/>
      <c r="B47" s="186"/>
      <c r="C47" s="12">
        <v>2020</v>
      </c>
      <c r="D47" s="181"/>
      <c r="E47" s="12" t="s">
        <v>66</v>
      </c>
      <c r="F47" s="16"/>
      <c r="G47" s="16"/>
      <c r="H47" s="16"/>
      <c r="I47" s="16"/>
      <c r="J47" s="68">
        <f>'Figure 3'!C37</f>
        <v>92.4</v>
      </c>
      <c r="K47" s="63">
        <f t="shared" si="4"/>
        <v>-92.4</v>
      </c>
      <c r="L47" s="189"/>
      <c r="M47" s="186"/>
      <c r="N47" s="12">
        <v>2020</v>
      </c>
      <c r="O47" s="181"/>
      <c r="P47" s="12" t="s">
        <v>66</v>
      </c>
      <c r="Q47" s="16"/>
      <c r="R47" s="16"/>
      <c r="S47" s="16"/>
      <c r="T47" s="16"/>
      <c r="U47" s="53">
        <f>'Figure 3'!E37</f>
        <v>78.400000000000006</v>
      </c>
      <c r="V47" s="72">
        <f t="shared" si="5"/>
        <v>0</v>
      </c>
      <c r="X47" s="41">
        <f>J47-J48</f>
        <v>4.7000000000000028</v>
      </c>
      <c r="Y47" s="41">
        <f>U47-U48</f>
        <v>3.6000000000000085</v>
      </c>
    </row>
    <row r="48" spans="1:25" ht="12" customHeight="1">
      <c r="A48" s="186"/>
      <c r="B48" s="186"/>
      <c r="C48" s="12">
        <v>2019</v>
      </c>
      <c r="D48" s="181"/>
      <c r="E48" s="12" t="s">
        <v>66</v>
      </c>
      <c r="F48" s="16"/>
      <c r="G48" s="16"/>
      <c r="H48" s="16"/>
      <c r="I48" s="16"/>
      <c r="J48" s="68">
        <v>87.7</v>
      </c>
      <c r="K48" s="63">
        <f>-J48</f>
        <v>-87.7</v>
      </c>
      <c r="L48" s="189"/>
      <c r="M48" s="186"/>
      <c r="N48" s="12">
        <v>2019</v>
      </c>
      <c r="O48" s="181"/>
      <c r="P48" s="12" t="s">
        <v>66</v>
      </c>
      <c r="Q48" s="16"/>
      <c r="R48" s="16"/>
      <c r="S48" s="16"/>
      <c r="T48" s="16"/>
      <c r="U48" s="53">
        <v>74.8</v>
      </c>
      <c r="V48" s="72">
        <f>SUM(Q48:T48)</f>
        <v>0</v>
      </c>
    </row>
    <row r="49" spans="1:25" ht="12" customHeight="1">
      <c r="A49" s="186"/>
      <c r="B49" s="186"/>
      <c r="C49" s="12">
        <v>2020</v>
      </c>
      <c r="D49" s="181"/>
      <c r="E49" s="12" t="s">
        <v>65</v>
      </c>
      <c r="F49" s="16"/>
      <c r="G49" s="16"/>
      <c r="H49" s="16"/>
      <c r="I49" s="16"/>
      <c r="J49" s="68">
        <f>'Figure 3'!C38</f>
        <v>95.89</v>
      </c>
      <c r="K49" s="63">
        <f t="shared" si="4"/>
        <v>-95.89</v>
      </c>
      <c r="L49" s="189"/>
      <c r="M49" s="186"/>
      <c r="N49" s="12">
        <v>2020</v>
      </c>
      <c r="O49" s="181"/>
      <c r="P49" s="12" t="s">
        <v>65</v>
      </c>
      <c r="Q49" s="16"/>
      <c r="R49" s="16"/>
      <c r="S49" s="16"/>
      <c r="T49" s="16"/>
      <c r="U49" s="53">
        <f>'Figure 3'!E38</f>
        <v>86.41</v>
      </c>
      <c r="V49" s="72">
        <f t="shared" si="5"/>
        <v>0</v>
      </c>
      <c r="X49" s="41">
        <f>J49-J50</f>
        <v>3.4899999999999949</v>
      </c>
      <c r="Y49" s="41">
        <f>U49-U50</f>
        <v>3.7099999999999937</v>
      </c>
    </row>
    <row r="50" spans="1:25" ht="12" customHeight="1">
      <c r="A50" s="186"/>
      <c r="B50" s="186"/>
      <c r="C50" s="12">
        <v>2019</v>
      </c>
      <c r="D50" s="182"/>
      <c r="E50" s="12" t="s">
        <v>65</v>
      </c>
      <c r="F50" s="16"/>
      <c r="G50" s="16"/>
      <c r="H50" s="16"/>
      <c r="I50" s="16"/>
      <c r="J50" s="68">
        <v>92.4</v>
      </c>
      <c r="K50" s="63">
        <f t="shared" si="4"/>
        <v>-92.4</v>
      </c>
      <c r="L50" s="189"/>
      <c r="M50" s="186"/>
      <c r="N50" s="12">
        <v>2019</v>
      </c>
      <c r="O50" s="182"/>
      <c r="P50" s="12" t="s">
        <v>65</v>
      </c>
      <c r="Q50" s="16"/>
      <c r="R50" s="16"/>
      <c r="S50" s="16"/>
      <c r="T50" s="16"/>
      <c r="U50" s="53">
        <v>82.7</v>
      </c>
      <c r="V50" s="72">
        <f t="shared" si="5"/>
        <v>0</v>
      </c>
    </row>
    <row r="51" spans="1:25" ht="12" customHeight="1">
      <c r="A51" s="186"/>
      <c r="B51" s="186"/>
      <c r="C51" s="12"/>
      <c r="D51" s="60"/>
      <c r="E51" s="12"/>
      <c r="F51" s="16"/>
      <c r="G51" s="16"/>
      <c r="H51" s="16"/>
      <c r="I51" s="16"/>
      <c r="J51" s="68"/>
      <c r="K51" s="63">
        <f t="shared" si="0"/>
        <v>0</v>
      </c>
      <c r="L51" s="189"/>
      <c r="M51" s="186"/>
      <c r="N51" s="12"/>
      <c r="O51" s="60"/>
      <c r="P51" s="12"/>
      <c r="Q51" s="16"/>
      <c r="R51" s="16"/>
      <c r="S51" s="16"/>
      <c r="T51" s="16"/>
      <c r="U51" s="53"/>
      <c r="V51" s="72"/>
    </row>
    <row r="52" spans="1:25" ht="12" customHeight="1">
      <c r="A52" s="186"/>
      <c r="B52" s="186"/>
      <c r="C52" s="12">
        <v>2020</v>
      </c>
      <c r="D52" s="177" t="s">
        <v>17</v>
      </c>
      <c r="E52" s="12" t="s">
        <v>18</v>
      </c>
      <c r="F52" s="16">
        <f>'Figure 1'!E9</f>
        <v>0.73</v>
      </c>
      <c r="G52" s="16">
        <f>'Figure 1'!F9</f>
        <v>8.17</v>
      </c>
      <c r="H52" s="16">
        <f>'Figure 1'!G9</f>
        <v>75.08</v>
      </c>
      <c r="I52" s="16">
        <f>'Figure 1'!H9</f>
        <v>16.02</v>
      </c>
      <c r="J52" s="68">
        <f>SUM(H52:I52)</f>
        <v>91.1</v>
      </c>
      <c r="K52" s="63">
        <f t="shared" si="0"/>
        <v>-91.1</v>
      </c>
      <c r="L52" s="189"/>
      <c r="M52" s="186"/>
      <c r="N52" s="12">
        <v>2020</v>
      </c>
      <c r="O52" s="177" t="s">
        <v>17</v>
      </c>
      <c r="P52" s="12" t="s">
        <v>18</v>
      </c>
      <c r="Q52" s="16">
        <f>'Figure 2'!E9</f>
        <v>1.98</v>
      </c>
      <c r="R52" s="16">
        <f>'Figure 2'!F9</f>
        <v>26.46</v>
      </c>
      <c r="S52" s="16">
        <f>'Figure 2'!G9</f>
        <v>61.51</v>
      </c>
      <c r="T52" s="16">
        <f>'Figure 2'!H9</f>
        <v>10.050000000000001</v>
      </c>
      <c r="U52" s="53">
        <f>SUM(S52:T52)</f>
        <v>71.56</v>
      </c>
      <c r="V52" s="72">
        <f>SUM(Q52:T52)</f>
        <v>100</v>
      </c>
      <c r="X52" s="41">
        <f>J52-J53</f>
        <v>3.2939041657351567</v>
      </c>
      <c r="Y52" s="41">
        <f>U52-U53</f>
        <v>1.9186814824011407</v>
      </c>
    </row>
    <row r="53" spans="1:25" ht="12" customHeight="1">
      <c r="A53" s="186"/>
      <c r="B53" s="186"/>
      <c r="C53" s="12">
        <v>2019</v>
      </c>
      <c r="D53" s="178"/>
      <c r="E53" s="12" t="s">
        <v>18</v>
      </c>
      <c r="F53" s="16">
        <v>1.3704448915716521</v>
      </c>
      <c r="G53" s="16">
        <v>10.823459274163499</v>
      </c>
      <c r="H53" s="16">
        <v>74.348808902799504</v>
      </c>
      <c r="I53" s="16">
        <v>13.457286931465335</v>
      </c>
      <c r="J53" s="68">
        <f>SUM(H53:I53)</f>
        <v>87.806095834264838</v>
      </c>
      <c r="K53" s="63">
        <f>-J53</f>
        <v>-87.806095834264838</v>
      </c>
      <c r="L53" s="189"/>
      <c r="M53" s="186"/>
      <c r="N53" s="12">
        <v>2019</v>
      </c>
      <c r="O53" s="178"/>
      <c r="P53" s="12" t="s">
        <v>18</v>
      </c>
      <c r="Q53" s="16">
        <v>2.1952945558383514</v>
      </c>
      <c r="R53" s="16">
        <v>28.16338692656279</v>
      </c>
      <c r="S53" s="16">
        <v>60.606369110435161</v>
      </c>
      <c r="T53" s="16">
        <v>9.0349494071636975</v>
      </c>
      <c r="U53" s="53">
        <f>SUM(S53:T53)</f>
        <v>69.641318517598862</v>
      </c>
      <c r="V53" s="72">
        <f>SUM(Q53:T53)</f>
        <v>100</v>
      </c>
    </row>
    <row r="54" spans="1:25" ht="12" customHeight="1">
      <c r="A54" s="186"/>
      <c r="B54" s="186"/>
      <c r="C54" s="12">
        <v>2020</v>
      </c>
      <c r="D54" s="178"/>
      <c r="E54" s="12" t="s">
        <v>19</v>
      </c>
      <c r="F54" s="16">
        <f>'Figure 1'!E10</f>
        <v>1.35</v>
      </c>
      <c r="G54" s="16">
        <f>'Figure 1'!F10</f>
        <v>13</v>
      </c>
      <c r="H54" s="16">
        <f>'Figure 1'!G10</f>
        <v>74.989999999999995</v>
      </c>
      <c r="I54" s="16">
        <f>'Figure 1'!H10</f>
        <v>10.66</v>
      </c>
      <c r="J54" s="68">
        <f>SUM(H54:I54)</f>
        <v>85.649999999999991</v>
      </c>
      <c r="K54" s="63">
        <f t="shared" si="0"/>
        <v>-85.649999999999991</v>
      </c>
      <c r="L54" s="189"/>
      <c r="M54" s="186"/>
      <c r="N54" s="12">
        <v>2020</v>
      </c>
      <c r="O54" s="178"/>
      <c r="P54" s="12" t="s">
        <v>19</v>
      </c>
      <c r="Q54" s="16">
        <f>'Figure 2'!E10</f>
        <v>2.7</v>
      </c>
      <c r="R54" s="16">
        <f>'Figure 2'!F10</f>
        <v>25.19</v>
      </c>
      <c r="S54" s="16">
        <f>'Figure 2'!G10</f>
        <v>58.27</v>
      </c>
      <c r="T54" s="16">
        <f>'Figure 2'!H10</f>
        <v>13.83</v>
      </c>
      <c r="U54" s="53">
        <f>SUM(S54:T54)</f>
        <v>72.100000000000009</v>
      </c>
      <c r="V54" s="72">
        <f>SUM(Q54:T54)</f>
        <v>99.99</v>
      </c>
      <c r="X54" s="41">
        <f>J54-J55</f>
        <v>6.2058804094109234</v>
      </c>
      <c r="Y54" s="41">
        <f>U54-U55</f>
        <v>3.7662190713625421</v>
      </c>
    </row>
    <row r="55" spans="1:25">
      <c r="A55" s="187"/>
      <c r="B55" s="187"/>
      <c r="C55" s="12">
        <v>2019</v>
      </c>
      <c r="D55" s="179"/>
      <c r="E55" s="12" t="s">
        <v>19</v>
      </c>
      <c r="F55" s="16">
        <v>2.9612409734206162</v>
      </c>
      <c r="G55" s="16">
        <v>17.59463943599032</v>
      </c>
      <c r="H55" s="16">
        <v>70.193391046393884</v>
      </c>
      <c r="I55" s="16">
        <v>9.2507285441951783</v>
      </c>
      <c r="J55" s="68">
        <f>SUM(H55:I55)</f>
        <v>79.444119590589068</v>
      </c>
      <c r="K55" s="63">
        <f t="shared" si="0"/>
        <v>-79.444119590589068</v>
      </c>
      <c r="L55" s="190"/>
      <c r="M55" s="187"/>
      <c r="N55" s="12">
        <v>2019</v>
      </c>
      <c r="O55" s="179"/>
      <c r="P55" s="12" t="s">
        <v>19</v>
      </c>
      <c r="Q55" s="16">
        <v>3.2892313323050524</v>
      </c>
      <c r="R55" s="16">
        <v>28.376987739057483</v>
      </c>
      <c r="S55" s="16">
        <v>55.879144514660133</v>
      </c>
      <c r="T55" s="16">
        <v>12.454636413977331</v>
      </c>
      <c r="U55" s="53">
        <f>SUM(S55:T55)</f>
        <v>68.333780928637466</v>
      </c>
      <c r="V55" s="72">
        <f>SUM(Q55:T55)</f>
        <v>100</v>
      </c>
    </row>
  </sheetData>
  <mergeCells count="15">
    <mergeCell ref="D41:D50"/>
    <mergeCell ref="O41:O50"/>
    <mergeCell ref="D52:D55"/>
    <mergeCell ref="O52:O55"/>
    <mergeCell ref="A2:F2"/>
    <mergeCell ref="A24:A55"/>
    <mergeCell ref="B24:B55"/>
    <mergeCell ref="D24:D25"/>
    <mergeCell ref="L24:L55"/>
    <mergeCell ref="M24:M55"/>
    <mergeCell ref="O24:O25"/>
    <mergeCell ref="D27:D30"/>
    <mergeCell ref="O27:O30"/>
    <mergeCell ref="D32:D39"/>
    <mergeCell ref="O32:O39"/>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9"/>
  <sheetViews>
    <sheetView topLeftCell="A15" workbookViewId="0">
      <selection activeCell="A38" sqref="A38"/>
    </sheetView>
  </sheetViews>
  <sheetFormatPr baseColWidth="10" defaultColWidth="7.75" defaultRowHeight="12"/>
  <cols>
    <col min="1" max="1" width="13.125" style="4" bestFit="1" customWidth="1"/>
    <col min="2" max="2" width="7.875" style="4" bestFit="1" customWidth="1"/>
    <col min="3" max="3" width="19.5" style="4" bestFit="1" customWidth="1"/>
    <col min="4" max="4" width="26.125" style="4" bestFit="1" customWidth="1"/>
    <col min="5" max="5" width="11.875" style="4" customWidth="1"/>
    <col min="6" max="7" width="10.375" style="4" customWidth="1"/>
    <col min="8" max="8" width="8.25" style="4" bestFit="1" customWidth="1"/>
    <col min="9" max="9" width="7.75" style="4"/>
    <col min="10" max="12" width="7.75" style="62"/>
    <col min="13" max="16384" width="7.75" style="4"/>
  </cols>
  <sheetData>
    <row r="1" spans="1:13" s="37" customFormat="1" ht="12.75" thickBot="1">
      <c r="A1" s="89"/>
      <c r="B1" s="89"/>
      <c r="C1" s="89"/>
      <c r="D1" s="89"/>
      <c r="E1" s="89"/>
      <c r="F1" s="89"/>
      <c r="G1" s="89"/>
      <c r="H1" s="89"/>
      <c r="I1" s="89"/>
      <c r="J1" s="61"/>
      <c r="K1" s="61"/>
      <c r="L1" s="61"/>
    </row>
    <row r="2" spans="1:13" ht="24.75" thickTop="1">
      <c r="A2" s="92" t="s">
        <v>0</v>
      </c>
      <c r="B2" s="92" t="s">
        <v>1</v>
      </c>
      <c r="C2" s="92" t="s">
        <v>2</v>
      </c>
      <c r="D2" s="92"/>
      <c r="E2" s="93" t="s">
        <v>98</v>
      </c>
      <c r="F2" s="93" t="s">
        <v>58</v>
      </c>
      <c r="G2" s="93" t="s">
        <v>59</v>
      </c>
      <c r="H2" s="134"/>
      <c r="I2" s="110"/>
    </row>
    <row r="3" spans="1:13" ht="17.25">
      <c r="A3" s="167" t="s">
        <v>7</v>
      </c>
      <c r="B3" s="167" t="s">
        <v>8</v>
      </c>
      <c r="C3" s="169" t="s">
        <v>9</v>
      </c>
      <c r="D3" s="95" t="s">
        <v>10</v>
      </c>
      <c r="E3" s="96">
        <v>14.03</v>
      </c>
      <c r="F3" s="96">
        <v>23</v>
      </c>
      <c r="G3" s="96">
        <v>62.96</v>
      </c>
      <c r="H3" s="135"/>
      <c r="I3" s="110"/>
      <c r="K3" s="65"/>
      <c r="L3" s="65"/>
      <c r="M3"/>
    </row>
    <row r="4" spans="1:13" ht="12" customHeight="1">
      <c r="A4" s="168"/>
      <c r="B4" s="168"/>
      <c r="C4" s="168"/>
      <c r="D4" s="98" t="s">
        <v>11</v>
      </c>
      <c r="E4" s="99">
        <v>42.58</v>
      </c>
      <c r="F4" s="99">
        <v>34.15</v>
      </c>
      <c r="G4" s="99">
        <v>23.27</v>
      </c>
      <c r="H4" s="135"/>
      <c r="I4" s="110"/>
      <c r="K4" s="65"/>
      <c r="L4" s="65"/>
      <c r="M4"/>
    </row>
    <row r="5" spans="1:13" ht="15.75">
      <c r="A5" s="168"/>
      <c r="B5" s="168"/>
      <c r="C5" s="169" t="s">
        <v>12</v>
      </c>
      <c r="D5" s="95" t="s">
        <v>13</v>
      </c>
      <c r="E5" s="96">
        <v>9.17</v>
      </c>
      <c r="F5" s="96">
        <v>18.77</v>
      </c>
      <c r="G5" s="96">
        <v>72.06</v>
      </c>
      <c r="H5" s="135"/>
      <c r="I5" s="110"/>
      <c r="K5" s="65"/>
      <c r="L5" s="65"/>
      <c r="M5"/>
    </row>
    <row r="6" spans="1:13" ht="12" customHeight="1">
      <c r="A6" s="168"/>
      <c r="B6" s="168"/>
      <c r="C6" s="168"/>
      <c r="D6" s="98" t="s">
        <v>14</v>
      </c>
      <c r="E6" s="99">
        <v>14.67</v>
      </c>
      <c r="F6" s="99">
        <v>23.83</v>
      </c>
      <c r="G6" s="99">
        <v>61.5</v>
      </c>
      <c r="H6" s="135"/>
      <c r="I6" s="110"/>
      <c r="K6" s="65"/>
      <c r="L6" s="65"/>
      <c r="M6"/>
    </row>
    <row r="7" spans="1:13" ht="12" customHeight="1">
      <c r="A7" s="168"/>
      <c r="B7" s="168"/>
      <c r="C7" s="168"/>
      <c r="D7" s="98" t="s">
        <v>15</v>
      </c>
      <c r="E7" s="99">
        <v>25.31</v>
      </c>
      <c r="F7" s="99">
        <v>28.67</v>
      </c>
      <c r="G7" s="99">
        <v>46.02</v>
      </c>
      <c r="H7" s="135"/>
      <c r="I7" s="110"/>
      <c r="K7" s="65"/>
      <c r="L7" s="65"/>
      <c r="M7"/>
    </row>
    <row r="8" spans="1:13" ht="12" customHeight="1">
      <c r="A8" s="168"/>
      <c r="B8" s="168"/>
      <c r="C8" s="170"/>
      <c r="D8" s="100" t="s">
        <v>16</v>
      </c>
      <c r="E8" s="101">
        <v>34.1</v>
      </c>
      <c r="F8" s="101">
        <v>30.44</v>
      </c>
      <c r="G8" s="101">
        <v>35.46</v>
      </c>
      <c r="H8" s="135"/>
      <c r="I8" s="110"/>
      <c r="K8" s="65"/>
      <c r="L8" s="65"/>
      <c r="M8"/>
    </row>
    <row r="9" spans="1:13" ht="15.75">
      <c r="A9" s="168"/>
      <c r="B9" s="168"/>
      <c r="C9" s="171" t="s">
        <v>17</v>
      </c>
      <c r="D9" s="98" t="s">
        <v>18</v>
      </c>
      <c r="E9" s="99">
        <v>11.77</v>
      </c>
      <c r="F9" s="99">
        <v>20.78</v>
      </c>
      <c r="G9" s="99">
        <v>67.459999999999994</v>
      </c>
      <c r="H9" s="135"/>
      <c r="I9" s="110"/>
      <c r="K9" s="65"/>
      <c r="L9" s="65"/>
      <c r="M9"/>
    </row>
    <row r="10" spans="1:13" ht="12" customHeight="1">
      <c r="A10" s="168"/>
      <c r="B10" s="168"/>
      <c r="C10" s="168"/>
      <c r="D10" s="98" t="s">
        <v>19</v>
      </c>
      <c r="E10" s="99">
        <v>19.59</v>
      </c>
      <c r="F10" s="99">
        <v>26.46</v>
      </c>
      <c r="G10" s="99">
        <v>53.95</v>
      </c>
      <c r="H10" s="135"/>
      <c r="I10" s="110"/>
      <c r="K10" s="65"/>
      <c r="L10" s="65"/>
      <c r="M10"/>
    </row>
    <row r="11" spans="1:13" ht="12" customHeight="1">
      <c r="A11" s="102"/>
      <c r="B11" s="103"/>
      <c r="C11" s="104"/>
      <c r="D11" s="105"/>
      <c r="E11" s="106"/>
      <c r="F11" s="106"/>
      <c r="G11" s="106"/>
      <c r="H11" s="135"/>
      <c r="I11" s="110"/>
      <c r="K11" s="65"/>
      <c r="L11" s="65"/>
      <c r="M11"/>
    </row>
    <row r="12" spans="1:13" ht="15.75">
      <c r="A12" s="100"/>
      <c r="B12" s="100"/>
      <c r="C12" s="108" t="s">
        <v>20</v>
      </c>
      <c r="D12" s="108" t="s">
        <v>20</v>
      </c>
      <c r="E12" s="109">
        <v>15.8</v>
      </c>
      <c r="F12" s="109">
        <v>23.66</v>
      </c>
      <c r="G12" s="109">
        <v>60.54</v>
      </c>
      <c r="H12" s="135"/>
      <c r="I12" s="110"/>
      <c r="K12" s="65"/>
      <c r="L12" s="65"/>
      <c r="M12"/>
    </row>
    <row r="13" spans="1:13" ht="15.75">
      <c r="A13" s="110"/>
      <c r="B13" s="110"/>
      <c r="C13" s="110"/>
      <c r="D13" s="110"/>
      <c r="E13" s="111"/>
      <c r="F13" s="111"/>
      <c r="G13" s="111"/>
      <c r="H13" s="111"/>
      <c r="I13" s="110"/>
      <c r="K13" s="65"/>
      <c r="L13" s="65"/>
      <c r="M13"/>
    </row>
    <row r="14" spans="1:13" ht="15.75">
      <c r="A14" s="165" t="s">
        <v>100</v>
      </c>
      <c r="B14" s="166"/>
      <c r="C14" s="166"/>
      <c r="D14" s="166"/>
      <c r="E14" s="166"/>
      <c r="F14" s="113"/>
      <c r="G14" s="114"/>
      <c r="H14" s="110"/>
      <c r="I14" s="110"/>
      <c r="K14" s="65"/>
      <c r="L14" s="65"/>
      <c r="M14"/>
    </row>
    <row r="15" spans="1:13">
      <c r="A15" s="110"/>
      <c r="B15" s="110"/>
      <c r="C15" s="110"/>
      <c r="D15" s="113" t="s">
        <v>35</v>
      </c>
      <c r="E15" s="113"/>
      <c r="F15" s="113"/>
      <c r="G15" s="114"/>
      <c r="H15" s="110"/>
      <c r="I15" s="110"/>
    </row>
    <row r="16" spans="1:13">
      <c r="A16" s="110"/>
      <c r="B16" s="110"/>
      <c r="C16" s="110"/>
      <c r="D16" s="113" t="s">
        <v>11</v>
      </c>
      <c r="E16" s="113"/>
      <c r="F16" s="115"/>
      <c r="G16" s="114"/>
      <c r="H16" s="110"/>
      <c r="I16" s="110"/>
    </row>
    <row r="17" spans="1:9">
      <c r="A17" s="110"/>
      <c r="B17" s="110"/>
      <c r="C17" s="110"/>
      <c r="D17" s="113" t="s">
        <v>13</v>
      </c>
      <c r="E17" s="113"/>
      <c r="F17" s="115"/>
      <c r="G17" s="114"/>
      <c r="H17" s="110"/>
      <c r="I17" s="110"/>
    </row>
    <row r="18" spans="1:9">
      <c r="A18" s="110"/>
      <c r="B18" s="110"/>
      <c r="C18" s="110"/>
      <c r="D18" s="113" t="s">
        <v>33</v>
      </c>
      <c r="E18" s="113"/>
      <c r="F18" s="115"/>
      <c r="G18" s="114"/>
      <c r="H18" s="110"/>
      <c r="I18" s="110"/>
    </row>
    <row r="19" spans="1:9">
      <c r="A19" s="110"/>
      <c r="B19" s="110"/>
      <c r="C19" s="110"/>
      <c r="D19" s="113" t="s">
        <v>15</v>
      </c>
      <c r="E19" s="113"/>
      <c r="F19" s="113"/>
      <c r="G19" s="114"/>
      <c r="H19" s="110"/>
      <c r="I19" s="110"/>
    </row>
    <row r="20" spans="1:9">
      <c r="A20" s="110"/>
      <c r="B20" s="110"/>
      <c r="C20" s="110"/>
      <c r="D20" s="113" t="s">
        <v>16</v>
      </c>
      <c r="E20" s="113"/>
      <c r="F20" s="113"/>
      <c r="G20" s="114"/>
      <c r="H20" s="110"/>
      <c r="I20" s="110"/>
    </row>
    <row r="21" spans="1:9">
      <c r="A21" s="110"/>
      <c r="B21" s="110"/>
      <c r="C21" s="110"/>
      <c r="D21" s="113" t="s">
        <v>23</v>
      </c>
      <c r="E21" s="113"/>
      <c r="F21" s="113"/>
      <c r="G21" s="114"/>
      <c r="H21" s="110"/>
      <c r="I21" s="110"/>
    </row>
    <row r="22" spans="1:9">
      <c r="A22" s="110"/>
      <c r="B22" s="110"/>
      <c r="C22" s="110"/>
      <c r="D22" s="113" t="s">
        <v>24</v>
      </c>
      <c r="E22" s="113"/>
      <c r="F22" s="113"/>
      <c r="G22" s="114"/>
      <c r="H22" s="110"/>
      <c r="I22" s="110"/>
    </row>
    <row r="23" spans="1:9">
      <c r="A23" s="110"/>
      <c r="B23" s="110"/>
      <c r="C23" s="110"/>
      <c r="D23" s="113" t="s">
        <v>20</v>
      </c>
      <c r="E23" s="113"/>
      <c r="F23" s="113"/>
      <c r="G23" s="114"/>
      <c r="H23" s="110"/>
      <c r="I23" s="110"/>
    </row>
    <row r="24" spans="1:9">
      <c r="A24" s="110"/>
      <c r="B24" s="110"/>
      <c r="C24" s="110"/>
      <c r="D24" s="113" t="s">
        <v>35</v>
      </c>
      <c r="E24" s="113"/>
      <c r="F24" s="113"/>
      <c r="G24" s="114"/>
      <c r="H24" s="110"/>
      <c r="I24" s="110"/>
    </row>
    <row r="25" spans="1:9">
      <c r="A25" s="110"/>
      <c r="B25" s="110"/>
      <c r="C25" s="110"/>
      <c r="D25" s="113" t="s">
        <v>11</v>
      </c>
      <c r="E25" s="113"/>
      <c r="F25" s="115"/>
      <c r="G25" s="114"/>
      <c r="H25" s="110"/>
      <c r="I25" s="110"/>
    </row>
    <row r="26" spans="1:9">
      <c r="A26" s="110"/>
      <c r="B26" s="110"/>
      <c r="C26" s="110"/>
      <c r="D26" s="113" t="s">
        <v>13</v>
      </c>
      <c r="E26" s="113"/>
      <c r="F26" s="118"/>
      <c r="G26" s="114"/>
      <c r="H26" s="110"/>
      <c r="I26" s="110"/>
    </row>
    <row r="27" spans="1:9">
      <c r="A27" s="110"/>
      <c r="B27" s="110"/>
      <c r="C27" s="110"/>
      <c r="D27" s="113" t="s">
        <v>33</v>
      </c>
      <c r="E27" s="113"/>
      <c r="F27" s="115"/>
      <c r="G27" s="114"/>
      <c r="H27" s="110"/>
      <c r="I27" s="110"/>
    </row>
    <row r="28" spans="1:9">
      <c r="A28" s="110"/>
      <c r="B28" s="110"/>
      <c r="C28" s="110"/>
      <c r="D28" s="113" t="s">
        <v>15</v>
      </c>
      <c r="E28" s="113"/>
      <c r="F28" s="113"/>
      <c r="G28" s="114"/>
      <c r="H28" s="110"/>
      <c r="I28" s="110"/>
    </row>
    <row r="29" spans="1:9">
      <c r="A29" s="110"/>
      <c r="B29" s="110"/>
      <c r="C29" s="110"/>
      <c r="D29" s="113" t="s">
        <v>16</v>
      </c>
      <c r="E29" s="113"/>
      <c r="F29" s="113"/>
      <c r="G29" s="114"/>
      <c r="H29" s="110"/>
      <c r="I29" s="110"/>
    </row>
    <row r="30" spans="1:9">
      <c r="A30" s="110"/>
      <c r="B30" s="110"/>
      <c r="C30" s="110"/>
      <c r="D30" s="113" t="s">
        <v>23</v>
      </c>
      <c r="E30" s="113"/>
      <c r="F30" s="113"/>
      <c r="G30" s="114"/>
      <c r="H30" s="110"/>
      <c r="I30" s="110"/>
    </row>
    <row r="31" spans="1:9">
      <c r="A31" s="110"/>
      <c r="B31" s="110"/>
      <c r="C31" s="110"/>
      <c r="D31" s="113" t="s">
        <v>24</v>
      </c>
      <c r="E31" s="113"/>
      <c r="F31" s="113"/>
      <c r="G31" s="114"/>
      <c r="H31" s="110"/>
      <c r="I31" s="110"/>
    </row>
    <row r="32" spans="1:9">
      <c r="A32" s="110"/>
      <c r="B32" s="110"/>
      <c r="C32" s="110"/>
      <c r="D32" s="110"/>
      <c r="E32" s="110"/>
      <c r="F32" s="110"/>
      <c r="G32" s="110"/>
      <c r="H32" s="110"/>
      <c r="I32" s="110"/>
    </row>
    <row r="33" spans="1:9">
      <c r="A33" s="110"/>
      <c r="B33" s="110"/>
      <c r="C33" s="110"/>
      <c r="D33" s="110"/>
      <c r="E33" s="110"/>
      <c r="F33" s="110"/>
      <c r="G33" s="110"/>
      <c r="H33" s="110"/>
      <c r="I33" s="110"/>
    </row>
    <row r="34" spans="1:9">
      <c r="A34" s="110"/>
      <c r="B34" s="110"/>
      <c r="C34" s="110"/>
      <c r="D34" s="110"/>
      <c r="E34" s="110"/>
      <c r="F34" s="110"/>
      <c r="G34" s="110"/>
      <c r="H34" s="110"/>
      <c r="I34" s="110"/>
    </row>
    <row r="35" spans="1:9">
      <c r="A35" s="119" t="s">
        <v>69</v>
      </c>
      <c r="B35" s="110"/>
      <c r="C35" s="110"/>
      <c r="D35" s="110"/>
      <c r="E35" s="110"/>
      <c r="F35" s="110"/>
      <c r="G35" s="110"/>
      <c r="H35" s="110"/>
      <c r="I35" s="110"/>
    </row>
    <row r="36" spans="1:9">
      <c r="A36" s="120" t="s">
        <v>36</v>
      </c>
      <c r="B36" s="110"/>
      <c r="C36" s="110"/>
      <c r="D36" s="110"/>
      <c r="E36" s="110"/>
      <c r="F36" s="110"/>
      <c r="G36" s="110"/>
      <c r="H36" s="110"/>
      <c r="I36" s="110"/>
    </row>
    <row r="37" spans="1:9">
      <c r="A37" s="121" t="s">
        <v>56</v>
      </c>
      <c r="B37" s="110"/>
      <c r="C37" s="110"/>
      <c r="D37" s="110"/>
      <c r="E37" s="110"/>
      <c r="F37" s="110"/>
      <c r="G37" s="110"/>
      <c r="H37" s="110"/>
      <c r="I37" s="110"/>
    </row>
    <row r="38" spans="1:9">
      <c r="A38" s="110" t="s">
        <v>126</v>
      </c>
      <c r="B38" s="110"/>
      <c r="C38" s="110"/>
      <c r="D38" s="110"/>
      <c r="E38" s="110"/>
      <c r="F38" s="110"/>
      <c r="G38" s="110"/>
      <c r="H38" s="110"/>
      <c r="I38" s="110"/>
    </row>
    <row r="39" spans="1:9">
      <c r="A39" s="110"/>
      <c r="B39" s="110"/>
      <c r="C39" s="110"/>
      <c r="D39" s="110"/>
      <c r="E39" s="110"/>
      <c r="F39" s="110"/>
      <c r="G39" s="110"/>
      <c r="H39" s="110"/>
      <c r="I39" s="110"/>
    </row>
  </sheetData>
  <mergeCells count="6">
    <mergeCell ref="A14:E14"/>
    <mergeCell ref="A3:A10"/>
    <mergeCell ref="B3:B10"/>
    <mergeCell ref="C3:C4"/>
    <mergeCell ref="C5:C8"/>
    <mergeCell ref="C9:C1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16</vt:i4>
      </vt:variant>
    </vt:vector>
  </HeadingPairs>
  <TitlesOfParts>
    <vt:vector size="16" baseType="lpstr">
      <vt:lpstr>Figure 1</vt:lpstr>
      <vt:lpstr>Figure 2</vt:lpstr>
      <vt:lpstr>Figure 3</vt:lpstr>
      <vt:lpstr>Figure 4.1</vt:lpstr>
      <vt:lpstr>Figure 4.2</vt:lpstr>
      <vt:lpstr>Figure 4.3</vt:lpstr>
      <vt:lpstr>Figure 4.4</vt:lpstr>
      <vt:lpstr>Figure 4.5</vt:lpstr>
      <vt:lpstr>Figure 5</vt:lpstr>
      <vt:lpstr>Figure 5.1</vt:lpstr>
      <vt:lpstr>Figure 6</vt:lpstr>
      <vt:lpstr>Figure 6.1</vt:lpstr>
      <vt:lpstr>Figure 7</vt:lpstr>
      <vt:lpstr>Méthodologie</vt:lpstr>
      <vt:lpstr>Bibliographie</vt:lpstr>
      <vt:lpstr>comparaison 2019-2020</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800 000 élèves évalués en début de sixième en 2020 : des performances en hausse, mais toujours contrastées selon les caractéristiques des élèves et des établissements</dc:title>
  <dc:creator>DEPP-MENJS;direction de l'évaluation, de la prospective et de la performance;ministère de l'éducation nationale, de la Jeunesse et des Sports</dc:creator>
  <cp:lastModifiedBy>Administration centrale</cp:lastModifiedBy>
  <dcterms:created xsi:type="dcterms:W3CDTF">2020-10-13T06:31:40Z</dcterms:created>
  <dcterms:modified xsi:type="dcterms:W3CDTF">2021-01-27T14:46:43Z</dcterms:modified>
</cp:coreProperties>
</file>